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小山多喜男\Desktop\NEC2023　データ整理\多喜男のデータ\サッカー\令和7年度\U10U9リーグ　2025\"/>
    </mc:Choice>
  </mc:AlternateContent>
  <bookViews>
    <workbookView xWindow="0" yWindow="0" windowWidth="20490" windowHeight="9075" activeTab="3"/>
  </bookViews>
  <sheets>
    <sheet name="U10  U9 リーグ星取表" sheetId="2" r:id="rId1"/>
    <sheet name="U10リーグ概要" sheetId="3" r:id="rId2"/>
    <sheet name="U9リーグ概要" sheetId="4" r:id="rId3"/>
    <sheet name="試合スケジュール " sheetId="5" r:id="rId4"/>
    <sheet name="警告・退場一覧表" sheetId="6" r:id="rId5"/>
    <sheet name="グランド空き時間使用予定" sheetId="8" r:id="rId6"/>
    <sheet name="U10 U9リーグ緊急連絡網" sheetId="9" r:id="rId7"/>
    <sheet name="令和7年度　参加チーム" sheetId="10" r:id="rId8"/>
    <sheet name="過去の成績" sheetId="11" r:id="rId9"/>
    <sheet name="特別ルール及びコート図" sheetId="12" r:id="rId10"/>
    <sheet name="Sheet1" sheetId="1" r:id="rId11"/>
  </sheets>
  <externalReferences>
    <externalReference r:id="rId12"/>
    <externalReference r:id="rId13"/>
  </externalReferences>
  <definedNames>
    <definedName name="_xlnm.Print_Area" localSheetId="0">'U10  U9 リーグ星取表'!$B$1:$CZ$112</definedName>
    <definedName name="_xlnm.Print_Area" localSheetId="6">'U10 U9リーグ緊急連絡網'!$C$2:$O$35</definedName>
    <definedName name="_xlnm.Print_Area" localSheetId="2">U9リーグ概要!$A$1:$AB$52</definedName>
    <definedName name="_xlnm.Print_Area" localSheetId="5">グランド空き時間使用予定!$A$1:$V$17</definedName>
    <definedName name="_xlnm.Print_Area" localSheetId="8">過去の成績!$A$1:$M$81</definedName>
    <definedName name="_xlnm.Print_Area" localSheetId="4">警告・退場一覧表!$A$1:$M$48</definedName>
    <definedName name="_xlnm.Print_Area" localSheetId="3">'試合スケジュール '!$DC$3:$DZ$37</definedName>
    <definedName name="_xlnm.Print_Area" localSheetId="9">特別ルール及びコート図!$C$3:$Q$53</definedName>
    <definedName name="_xlnm.Print_Area" localSheetId="7">'令和7年度　参加チーム'!$A$3:$H$29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1" i="4" l="1"/>
  <c r="DW28" i="5" l="1"/>
  <c r="DW26" i="5"/>
  <c r="DW27" i="5"/>
  <c r="DW25" i="5"/>
  <c r="DS25" i="5"/>
  <c r="DK28" i="5"/>
  <c r="DK26" i="5"/>
  <c r="DG26" i="5"/>
  <c r="DK27" i="5"/>
  <c r="DK25" i="5"/>
  <c r="DG25" i="5"/>
  <c r="DW11" i="5"/>
  <c r="DS11" i="5"/>
  <c r="DW10" i="5"/>
  <c r="DW8" i="5"/>
  <c r="DS8" i="5"/>
  <c r="DS7" i="5"/>
  <c r="DK12" i="5"/>
  <c r="DK9" i="5"/>
  <c r="DG9" i="5"/>
  <c r="DK11" i="5"/>
  <c r="DK8" i="5"/>
  <c r="DG8" i="5"/>
  <c r="DK10" i="5"/>
  <c r="DK7" i="5"/>
  <c r="DG7" i="5"/>
  <c r="DC26" i="5"/>
  <c r="CW28" i="5"/>
  <c r="CW26" i="5"/>
  <c r="CS26" i="5"/>
  <c r="CW27" i="5"/>
  <c r="CW25" i="5"/>
  <c r="CS25" i="5"/>
  <c r="CK28" i="5"/>
  <c r="CK26" i="5"/>
  <c r="CG26" i="5"/>
  <c r="CK27" i="5"/>
  <c r="CK25" i="5"/>
  <c r="CG25" i="5"/>
  <c r="CW11" i="5"/>
  <c r="CS11" i="5"/>
  <c r="CW10" i="5"/>
  <c r="CW8" i="5"/>
  <c r="CS8" i="5"/>
  <c r="CW9" i="5"/>
  <c r="CW7" i="5"/>
  <c r="CS7" i="5"/>
  <c r="CK12" i="5"/>
  <c r="CK9" i="5"/>
  <c r="CG9" i="5"/>
  <c r="CK11" i="5"/>
  <c r="CK8" i="5"/>
  <c r="CG8" i="5"/>
  <c r="CK10" i="5"/>
  <c r="CK7" i="5"/>
  <c r="CG7" i="5"/>
  <c r="BW28" i="5"/>
  <c r="BW26" i="5"/>
  <c r="BS26" i="5"/>
  <c r="BW27" i="5"/>
  <c r="BW25" i="5"/>
  <c r="BS25" i="5"/>
  <c r="BK28" i="5"/>
  <c r="BK26" i="5"/>
  <c r="BG26" i="5"/>
  <c r="BK27" i="5"/>
  <c r="BK25" i="5"/>
  <c r="BG25" i="5"/>
  <c r="BW11" i="5"/>
  <c r="BS11" i="5"/>
  <c r="BW10" i="5"/>
  <c r="BW8" i="5"/>
  <c r="BS8" i="5"/>
  <c r="BW9" i="5"/>
  <c r="BW7" i="5"/>
  <c r="BS7" i="5"/>
  <c r="BK12" i="5"/>
  <c r="BK9" i="5"/>
  <c r="BG9" i="5"/>
  <c r="BK11" i="5"/>
  <c r="BK8" i="5"/>
  <c r="BG8" i="5"/>
  <c r="BK10" i="5"/>
  <c r="BK7" i="5"/>
  <c r="BG7" i="5"/>
  <c r="AW28" i="5"/>
  <c r="AW26" i="5"/>
  <c r="AS26" i="5"/>
  <c r="AW27" i="5"/>
  <c r="AW25" i="5"/>
  <c r="AS25" i="5"/>
  <c r="AK28" i="5"/>
  <c r="AK26" i="5"/>
  <c r="AG26" i="5"/>
  <c r="AK27" i="5"/>
  <c r="AK25" i="5"/>
  <c r="AG25" i="5"/>
  <c r="AW11" i="5"/>
  <c r="AS11" i="5"/>
  <c r="AW10" i="5"/>
  <c r="AW8" i="5"/>
  <c r="AS8" i="5"/>
  <c r="AW9" i="5"/>
  <c r="AW7" i="5"/>
  <c r="AS7" i="5"/>
  <c r="AK12" i="5"/>
  <c r="AK9" i="5"/>
  <c r="AG9" i="5"/>
  <c r="AK11" i="5"/>
  <c r="AK8" i="5"/>
  <c r="AG8" i="5"/>
  <c r="AK10" i="5"/>
  <c r="AK7" i="5"/>
  <c r="AG7" i="5"/>
  <c r="W28" i="5"/>
  <c r="W26" i="5"/>
  <c r="S26" i="5"/>
  <c r="W27" i="5"/>
  <c r="W25" i="5"/>
  <c r="S25" i="5"/>
  <c r="K28" i="5"/>
  <c r="K26" i="5"/>
  <c r="G26" i="5"/>
  <c r="K27" i="5"/>
  <c r="K25" i="5"/>
  <c r="G25" i="5"/>
  <c r="W11" i="5"/>
  <c r="S11" i="5"/>
  <c r="W10" i="5"/>
  <c r="W8" i="5"/>
  <c r="S8" i="5"/>
  <c r="W9" i="5"/>
  <c r="W7" i="5"/>
  <c r="S7" i="5"/>
  <c r="K12" i="5"/>
  <c r="K9" i="5"/>
  <c r="G9" i="5"/>
  <c r="K11" i="5"/>
  <c r="K8" i="5"/>
  <c r="G8" i="5"/>
  <c r="K10" i="5"/>
  <c r="G7" i="5"/>
  <c r="K7" i="5"/>
  <c r="G38" i="3"/>
  <c r="G37" i="3"/>
  <c r="G34" i="3"/>
  <c r="G33" i="3"/>
  <c r="G32" i="3"/>
  <c r="G29" i="3"/>
  <c r="G28" i="3"/>
  <c r="G27" i="3"/>
  <c r="G18" i="3"/>
  <c r="G17" i="3"/>
  <c r="G16" i="3"/>
  <c r="G13" i="3"/>
  <c r="G12" i="3"/>
  <c r="G11" i="3"/>
  <c r="G8" i="3"/>
  <c r="G7" i="3"/>
  <c r="G6" i="3"/>
  <c r="D31" i="4"/>
  <c r="D30" i="4"/>
  <c r="D29" i="4"/>
  <c r="D26" i="4"/>
  <c r="D25" i="4"/>
  <c r="D24" i="4"/>
  <c r="D13" i="4"/>
  <c r="D12" i="4"/>
  <c r="D11" i="4"/>
  <c r="D8" i="4"/>
  <c r="D7" i="4"/>
  <c r="D6" i="4"/>
  <c r="G31" i="4"/>
  <c r="G30" i="4"/>
  <c r="G29" i="4"/>
  <c r="G26" i="4"/>
  <c r="G25" i="4"/>
  <c r="G24" i="4"/>
  <c r="G13" i="4"/>
  <c r="G12" i="4"/>
  <c r="G11" i="4"/>
  <c r="G8" i="4"/>
  <c r="G7" i="4"/>
  <c r="G6" i="4"/>
  <c r="M31" i="4"/>
  <c r="M30" i="4"/>
  <c r="M29" i="4"/>
  <c r="M26" i="4"/>
  <c r="M25" i="4"/>
  <c r="M24" i="4"/>
  <c r="M13" i="4"/>
  <c r="M12" i="4"/>
  <c r="M11" i="4"/>
  <c r="M8" i="4"/>
  <c r="M7" i="4"/>
  <c r="M6" i="4"/>
  <c r="M38" i="3"/>
  <c r="M37" i="3"/>
  <c r="M34" i="3"/>
  <c r="M33" i="3"/>
  <c r="M32" i="3"/>
  <c r="M29" i="3"/>
  <c r="M28" i="3"/>
  <c r="M27" i="3"/>
  <c r="M18" i="3"/>
  <c r="M17" i="3"/>
  <c r="M16" i="3"/>
  <c r="M13" i="3"/>
  <c r="M12" i="3"/>
  <c r="M11" i="3"/>
  <c r="M8" i="3"/>
  <c r="M7" i="3"/>
  <c r="M6" i="3"/>
  <c r="R31" i="4"/>
  <c r="R30" i="4"/>
  <c r="R29" i="4"/>
  <c r="R26" i="4"/>
  <c r="R25" i="4"/>
  <c r="R24" i="4"/>
  <c r="T31" i="4"/>
  <c r="R13" i="4"/>
  <c r="R12" i="4"/>
  <c r="R11" i="4"/>
  <c r="R8" i="4"/>
  <c r="R7" i="4"/>
  <c r="R6" i="4"/>
  <c r="R38" i="3"/>
  <c r="R37" i="3"/>
  <c r="R34" i="3"/>
  <c r="R33" i="3"/>
  <c r="R32" i="3"/>
  <c r="R29" i="3"/>
  <c r="R28" i="3"/>
  <c r="R27" i="3"/>
  <c r="R18" i="3"/>
  <c r="R17" i="3"/>
  <c r="R16" i="3"/>
  <c r="R13" i="3"/>
  <c r="R12" i="3"/>
  <c r="R11" i="3"/>
  <c r="R8" i="3"/>
  <c r="R7" i="3"/>
  <c r="R6" i="3"/>
  <c r="E65" i="10" l="1"/>
  <c r="E64" i="10"/>
  <c r="E63" i="10"/>
  <c r="J62" i="10"/>
  <c r="E62" i="10"/>
  <c r="J61" i="10"/>
  <c r="E61" i="10"/>
  <c r="J60" i="10"/>
  <c r="E60" i="10"/>
  <c r="J59" i="10"/>
  <c r="E59" i="10"/>
  <c r="J58" i="10"/>
  <c r="E58" i="10"/>
  <c r="J57" i="10"/>
  <c r="E57" i="10"/>
  <c r="J56" i="10"/>
  <c r="E56" i="10"/>
  <c r="J55" i="10"/>
  <c r="E55" i="10"/>
  <c r="J54" i="10"/>
  <c r="E54" i="10"/>
  <c r="J53" i="10"/>
  <c r="E53" i="10"/>
  <c r="J52" i="10"/>
  <c r="E52" i="10"/>
  <c r="J51" i="10"/>
  <c r="E51" i="10"/>
  <c r="E50" i="10"/>
  <c r="E49" i="10"/>
  <c r="E48" i="10"/>
  <c r="E47" i="10"/>
  <c r="E46" i="10"/>
  <c r="E45" i="10"/>
  <c r="E44" i="10"/>
  <c r="E43" i="10"/>
  <c r="E42" i="10"/>
  <c r="AP30" i="10"/>
  <c r="AO30" i="10"/>
  <c r="AM30" i="10"/>
  <c r="AL30" i="10"/>
  <c r="AH30" i="10"/>
  <c r="E29" i="10"/>
  <c r="C29" i="10"/>
  <c r="AJ26" i="10"/>
  <c r="AH26" i="10"/>
  <c r="AG26" i="10"/>
  <c r="AF26" i="10"/>
  <c r="AH22" i="10"/>
  <c r="AG22" i="10"/>
  <c r="AF22" i="10"/>
  <c r="AJ22" i="10" s="1"/>
  <c r="AJ21" i="10"/>
  <c r="AH21" i="10"/>
  <c r="AG21" i="10"/>
  <c r="AF21" i="10"/>
  <c r="AH20" i="10"/>
  <c r="AG20" i="10"/>
  <c r="AF20" i="10"/>
  <c r="AJ20" i="10" s="1"/>
  <c r="AJ19" i="10"/>
  <c r="AH19" i="10"/>
  <c r="AG19" i="10"/>
  <c r="AF19" i="10"/>
  <c r="AH18" i="10"/>
  <c r="AG18" i="10"/>
  <c r="AF18" i="10"/>
  <c r="AJ18" i="10" s="1"/>
  <c r="AJ17" i="10"/>
  <c r="AH17" i="10"/>
  <c r="AG17" i="10"/>
  <c r="AF17" i="10"/>
  <c r="AH16" i="10"/>
  <c r="AG16" i="10"/>
  <c r="AF16" i="10"/>
  <c r="AJ16" i="10" s="1"/>
  <c r="AJ15" i="10"/>
  <c r="AH15" i="10"/>
  <c r="AG15" i="10"/>
  <c r="AF15" i="10"/>
  <c r="AH13" i="10"/>
  <c r="AG13" i="10"/>
  <c r="AF13" i="10"/>
  <c r="AJ13" i="10" s="1"/>
  <c r="AJ12" i="10"/>
  <c r="AH12" i="10"/>
  <c r="AG12" i="10"/>
  <c r="AF12" i="10"/>
  <c r="AH10" i="10"/>
  <c r="AG10" i="10"/>
  <c r="AF10" i="10"/>
  <c r="AJ10" i="10" s="1"/>
  <c r="AJ9" i="10"/>
  <c r="AH9" i="10"/>
  <c r="AG9" i="10"/>
  <c r="AF9" i="10"/>
  <c r="AH8" i="10"/>
  <c r="AG8" i="10"/>
  <c r="AF8" i="10"/>
  <c r="AJ8" i="10" s="1"/>
  <c r="AJ7" i="10"/>
  <c r="AH7" i="10"/>
  <c r="AG7" i="10"/>
  <c r="AG30" i="10" s="1"/>
  <c r="AF7" i="10"/>
  <c r="AF30" i="10" s="1"/>
  <c r="AJ30" i="10" s="1"/>
  <c r="B25" i="6"/>
  <c r="Z102" i="5"/>
  <c r="W102" i="5"/>
  <c r="S102" i="5"/>
  <c r="N102" i="5"/>
  <c r="K102" i="5"/>
  <c r="Z101" i="5"/>
  <c r="W101" i="5"/>
  <c r="S101" i="5"/>
  <c r="N101" i="5"/>
  <c r="K101" i="5"/>
  <c r="G101" i="5"/>
  <c r="Z100" i="5"/>
  <c r="S100" i="5"/>
  <c r="N100" i="5"/>
  <c r="G100" i="5"/>
  <c r="Z99" i="5"/>
  <c r="S99" i="5"/>
  <c r="N99" i="5"/>
  <c r="G99" i="5"/>
  <c r="Z98" i="5"/>
  <c r="N98" i="5"/>
  <c r="Z97" i="5"/>
  <c r="N97" i="5"/>
  <c r="N88" i="5"/>
  <c r="Z87" i="5"/>
  <c r="W87" i="5"/>
  <c r="S87" i="5"/>
  <c r="N87" i="5"/>
  <c r="K87" i="5"/>
  <c r="G87" i="5"/>
  <c r="Z86" i="5"/>
  <c r="W86" i="5"/>
  <c r="S86" i="5"/>
  <c r="N86" i="5"/>
  <c r="K86" i="5"/>
  <c r="G86" i="5"/>
  <c r="Z85" i="5"/>
  <c r="W85" i="5"/>
  <c r="S85" i="5"/>
  <c r="N85" i="5"/>
  <c r="Z84" i="5"/>
  <c r="N84" i="5"/>
  <c r="G84" i="5"/>
  <c r="Z83" i="5"/>
  <c r="S83" i="5"/>
  <c r="N83" i="5"/>
  <c r="G83" i="5"/>
  <c r="Z82" i="5"/>
  <c r="S82" i="5"/>
  <c r="N82" i="5"/>
  <c r="Z81" i="5"/>
  <c r="N81" i="5"/>
  <c r="Z80" i="5"/>
  <c r="N80" i="5"/>
  <c r="Y68" i="5"/>
  <c r="W68" i="5"/>
  <c r="S68" i="5"/>
  <c r="R73" i="5" s="1"/>
  <c r="M68" i="5"/>
  <c r="K68" i="5"/>
  <c r="G68" i="5"/>
  <c r="F73" i="5" s="1"/>
  <c r="Y67" i="5"/>
  <c r="W67" i="5"/>
  <c r="S67" i="5"/>
  <c r="M67" i="5"/>
  <c r="K67" i="5"/>
  <c r="G67" i="5"/>
  <c r="Y66" i="5"/>
  <c r="S66" i="5"/>
  <c r="M66" i="5"/>
  <c r="G66" i="5"/>
  <c r="Y65" i="5"/>
  <c r="S65" i="5"/>
  <c r="M65" i="5"/>
  <c r="G65" i="5"/>
  <c r="Y64" i="5"/>
  <c r="M64" i="5"/>
  <c r="Y63" i="5"/>
  <c r="M63" i="5"/>
  <c r="R56" i="5"/>
  <c r="C54" i="5"/>
  <c r="C71" i="5" s="1"/>
  <c r="M53" i="5"/>
  <c r="N53" i="5" s="1"/>
  <c r="K53" i="5"/>
  <c r="G53" i="5"/>
  <c r="M52" i="5"/>
  <c r="N52" i="5" s="1"/>
  <c r="K52" i="5"/>
  <c r="G52" i="5"/>
  <c r="F56" i="5" s="1"/>
  <c r="Y51" i="5"/>
  <c r="Z51" i="5" s="1"/>
  <c r="W51" i="5"/>
  <c r="S51" i="5"/>
  <c r="M51" i="5"/>
  <c r="N51" i="5" s="1"/>
  <c r="Y50" i="5"/>
  <c r="Z50" i="5" s="1"/>
  <c r="W50" i="5"/>
  <c r="S50" i="5"/>
  <c r="M50" i="5"/>
  <c r="N50" i="5" s="1"/>
  <c r="K50" i="5"/>
  <c r="G50" i="5"/>
  <c r="Y49" i="5"/>
  <c r="Z49" i="5" s="1"/>
  <c r="S49" i="5"/>
  <c r="N49" i="5"/>
  <c r="M49" i="5"/>
  <c r="G49" i="5"/>
  <c r="Y48" i="5"/>
  <c r="Z48" i="5" s="1"/>
  <c r="S48" i="5"/>
  <c r="N48" i="5"/>
  <c r="M48" i="5"/>
  <c r="G48" i="5"/>
  <c r="Y47" i="5"/>
  <c r="Z47" i="5" s="1"/>
  <c r="M47" i="5"/>
  <c r="N47" i="5" s="1"/>
  <c r="Y46" i="5"/>
  <c r="Z46" i="5" s="1"/>
  <c r="M46" i="5"/>
  <c r="N46" i="5" s="1"/>
  <c r="CX36" i="5"/>
  <c r="BX36" i="5"/>
  <c r="AX36" i="5"/>
  <c r="X36" i="5"/>
  <c r="DZ31" i="5"/>
  <c r="DN31" i="5"/>
  <c r="DK30" i="5"/>
  <c r="DC28" i="5"/>
  <c r="CW30" i="5"/>
  <c r="CK30" i="5"/>
  <c r="CC28" i="5"/>
  <c r="BW30" i="5"/>
  <c r="BK30" i="5"/>
  <c r="BC28" i="5"/>
  <c r="AW30" i="5"/>
  <c r="AK30" i="5"/>
  <c r="AC28" i="5"/>
  <c r="W30" i="5"/>
  <c r="K30" i="5"/>
  <c r="C28" i="5"/>
  <c r="DW29" i="5"/>
  <c r="DK29" i="5"/>
  <c r="DC27" i="5"/>
  <c r="CW29" i="5"/>
  <c r="CK29" i="5"/>
  <c r="CC27" i="5"/>
  <c r="BW29" i="5"/>
  <c r="BK29" i="5"/>
  <c r="BC27" i="5"/>
  <c r="AW29" i="5"/>
  <c r="AK29" i="5"/>
  <c r="AC27" i="5"/>
  <c r="W29" i="5"/>
  <c r="K29" i="5"/>
  <c r="C27" i="5"/>
  <c r="DS30" i="5"/>
  <c r="DG30" i="5"/>
  <c r="DG28" i="5"/>
  <c r="CS30" i="5"/>
  <c r="CS28" i="5"/>
  <c r="CG28" i="5"/>
  <c r="BS30" i="5"/>
  <c r="BS28" i="5"/>
  <c r="BG30" i="5"/>
  <c r="BG28" i="5"/>
  <c r="AS30" i="5"/>
  <c r="AS28" i="5"/>
  <c r="AG30" i="5"/>
  <c r="AG28" i="5"/>
  <c r="S30" i="5"/>
  <c r="S28" i="5"/>
  <c r="H36" i="5"/>
  <c r="G28" i="5"/>
  <c r="DS29" i="5"/>
  <c r="DS27" i="5"/>
  <c r="DG29" i="5"/>
  <c r="DG27" i="5"/>
  <c r="CS29" i="5"/>
  <c r="CS27" i="5"/>
  <c r="CG29" i="5"/>
  <c r="CG27" i="5"/>
  <c r="BS29" i="5"/>
  <c r="BS27" i="5"/>
  <c r="BG29" i="5"/>
  <c r="BG27" i="5"/>
  <c r="AS29" i="5"/>
  <c r="AS27" i="5"/>
  <c r="AG29" i="5"/>
  <c r="AG27" i="5"/>
  <c r="S29" i="5"/>
  <c r="S27" i="5"/>
  <c r="G29" i="5"/>
  <c r="G27" i="5"/>
  <c r="DC21" i="5"/>
  <c r="CC21" i="5"/>
  <c r="BC21" i="5"/>
  <c r="AC21" i="5"/>
  <c r="C21" i="5"/>
  <c r="DZ16" i="5"/>
  <c r="DZ15" i="5"/>
  <c r="DN15" i="5"/>
  <c r="CN15" i="5"/>
  <c r="BN15" i="5"/>
  <c r="AN15" i="5"/>
  <c r="N15" i="5"/>
  <c r="DZ14" i="5"/>
  <c r="DN14" i="5"/>
  <c r="CZ14" i="5"/>
  <c r="CN14" i="5"/>
  <c r="BZ14" i="5"/>
  <c r="BN14" i="5"/>
  <c r="AZ14" i="5"/>
  <c r="AN14" i="5"/>
  <c r="Z14" i="5"/>
  <c r="N14" i="5"/>
  <c r="DZ13" i="5"/>
  <c r="DN13" i="5"/>
  <c r="CZ13" i="5"/>
  <c r="CN13" i="5"/>
  <c r="BZ13" i="5"/>
  <c r="BN13" i="5"/>
  <c r="AZ13" i="5"/>
  <c r="AN13" i="5"/>
  <c r="Z13" i="5"/>
  <c r="N13" i="5"/>
  <c r="DN12" i="5"/>
  <c r="DK15" i="5"/>
  <c r="CZ12" i="5"/>
  <c r="CN12" i="5"/>
  <c r="CK15" i="5"/>
  <c r="BZ12" i="5"/>
  <c r="BN12" i="5"/>
  <c r="BK15" i="5"/>
  <c r="BK18" i="5" s="1"/>
  <c r="AZ12" i="5"/>
  <c r="AN12" i="5"/>
  <c r="AK15" i="5"/>
  <c r="AK18" i="5" s="1"/>
  <c r="Z12" i="5"/>
  <c r="N12" i="5"/>
  <c r="K15" i="5"/>
  <c r="K18" i="5" s="1"/>
  <c r="DZ11" i="5"/>
  <c r="DW14" i="5"/>
  <c r="DW18" i="5" s="1"/>
  <c r="DS14" i="5"/>
  <c r="DN11" i="5"/>
  <c r="DK14" i="5"/>
  <c r="CZ11" i="5"/>
  <c r="CW14" i="5"/>
  <c r="CS14" i="5"/>
  <c r="CN11" i="5"/>
  <c r="CK14" i="5"/>
  <c r="BZ11" i="5"/>
  <c r="BW14" i="5"/>
  <c r="BW18" i="5" s="1"/>
  <c r="BS14" i="5"/>
  <c r="BN11" i="5"/>
  <c r="BK14" i="5"/>
  <c r="AZ11" i="5"/>
  <c r="AW14" i="5"/>
  <c r="AS14" i="5"/>
  <c r="AN11" i="5"/>
  <c r="AK14" i="5"/>
  <c r="Z11" i="5"/>
  <c r="W14" i="5"/>
  <c r="S14" i="5"/>
  <c r="N11" i="5"/>
  <c r="K14" i="5"/>
  <c r="DZ10" i="5"/>
  <c r="DW13" i="5"/>
  <c r="DN10" i="5"/>
  <c r="DK13" i="5"/>
  <c r="CZ10" i="5"/>
  <c r="CW13" i="5"/>
  <c r="CN10" i="5"/>
  <c r="CK13" i="5"/>
  <c r="BZ10" i="5"/>
  <c r="BW13" i="5"/>
  <c r="BN10" i="5"/>
  <c r="BK13" i="5"/>
  <c r="AZ10" i="5"/>
  <c r="AW13" i="5"/>
  <c r="AN10" i="5"/>
  <c r="AK13" i="5"/>
  <c r="Z10" i="5"/>
  <c r="W13" i="5"/>
  <c r="N10" i="5"/>
  <c r="K13" i="5"/>
  <c r="DZ9" i="5"/>
  <c r="DN9" i="5"/>
  <c r="DG15" i="5"/>
  <c r="DC17" i="5" s="1"/>
  <c r="DG12" i="5"/>
  <c r="CZ9" i="5"/>
  <c r="CW12" i="5"/>
  <c r="CN9" i="5"/>
  <c r="CG15" i="5"/>
  <c r="CG12" i="5"/>
  <c r="BZ9" i="5"/>
  <c r="BW12" i="5"/>
  <c r="BN9" i="5"/>
  <c r="BG15" i="5"/>
  <c r="BG12" i="5"/>
  <c r="AZ9" i="5"/>
  <c r="AW12" i="5"/>
  <c r="AN9" i="5"/>
  <c r="AG15" i="5"/>
  <c r="AG12" i="5"/>
  <c r="Z9" i="5"/>
  <c r="W12" i="5"/>
  <c r="N9" i="5"/>
  <c r="G15" i="5"/>
  <c r="C17" i="5" s="1"/>
  <c r="G12" i="5"/>
  <c r="DZ8" i="5"/>
  <c r="DS13" i="5"/>
  <c r="DS10" i="5"/>
  <c r="DN8" i="5"/>
  <c r="DH18" i="5"/>
  <c r="DG11" i="5"/>
  <c r="CZ8" i="5"/>
  <c r="CS13" i="5"/>
  <c r="CS10" i="5"/>
  <c r="CN8" i="5"/>
  <c r="CG11" i="5"/>
  <c r="BZ8" i="5"/>
  <c r="BT18" i="5"/>
  <c r="BS10" i="5"/>
  <c r="BN8" i="5"/>
  <c r="BG14" i="5"/>
  <c r="BG11" i="5"/>
  <c r="AZ8" i="5"/>
  <c r="AS13" i="5"/>
  <c r="AS10" i="5"/>
  <c r="AN8" i="5"/>
  <c r="AG14" i="5"/>
  <c r="AG11" i="5"/>
  <c r="Z8" i="5"/>
  <c r="T18" i="5"/>
  <c r="S10" i="5"/>
  <c r="N8" i="5"/>
  <c r="H18" i="5"/>
  <c r="G11" i="5"/>
  <c r="DZ7" i="5"/>
  <c r="DS9" i="5"/>
  <c r="DN7" i="5"/>
  <c r="DG13" i="5"/>
  <c r="DG10" i="5"/>
  <c r="CZ7" i="5"/>
  <c r="CS12" i="5"/>
  <c r="CS9" i="5"/>
  <c r="CN7" i="5"/>
  <c r="CG13" i="5"/>
  <c r="CG10" i="5"/>
  <c r="BZ7" i="5"/>
  <c r="BS12" i="5"/>
  <c r="BS9" i="5"/>
  <c r="BN7" i="5"/>
  <c r="BG13" i="5"/>
  <c r="BG10" i="5"/>
  <c r="AZ7" i="5"/>
  <c r="AS12" i="5"/>
  <c r="AS9" i="5"/>
  <c r="AN7" i="5"/>
  <c r="AG13" i="5"/>
  <c r="AG10" i="5"/>
  <c r="Z7" i="5"/>
  <c r="S12" i="5"/>
  <c r="S9" i="5"/>
  <c r="N7" i="5"/>
  <c r="G13" i="5"/>
  <c r="G10" i="5"/>
  <c r="D33" i="4"/>
  <c r="J31" i="4"/>
  <c r="T30" i="4"/>
  <c r="O30" i="4"/>
  <c r="J29" i="4"/>
  <c r="T26" i="4"/>
  <c r="O26" i="4"/>
  <c r="J25" i="4"/>
  <c r="T29" i="4"/>
  <c r="O29" i="4"/>
  <c r="J30" i="4"/>
  <c r="T25" i="4"/>
  <c r="O25" i="4"/>
  <c r="J26" i="4"/>
  <c r="T6" i="4"/>
  <c r="O6" i="4"/>
  <c r="J24" i="4"/>
  <c r="AB18" i="4"/>
  <c r="Y18" i="4"/>
  <c r="W18" i="4"/>
  <c r="T18" i="4"/>
  <c r="R18" i="4"/>
  <c r="O18" i="4"/>
  <c r="M18" i="4"/>
  <c r="G18" i="4"/>
  <c r="J18" i="4" s="1"/>
  <c r="D18" i="4"/>
  <c r="AB17" i="4"/>
  <c r="W17" i="4"/>
  <c r="T17" i="4"/>
  <c r="R17" i="4"/>
  <c r="O17" i="4"/>
  <c r="M17" i="4"/>
  <c r="G17" i="4"/>
  <c r="J16" i="4" s="1"/>
  <c r="D17" i="4"/>
  <c r="AB16" i="4"/>
  <c r="W16" i="4"/>
  <c r="R16" i="4"/>
  <c r="M16" i="4"/>
  <c r="G16" i="4"/>
  <c r="J8" i="4" s="1"/>
  <c r="D16" i="4"/>
  <c r="T13" i="4"/>
  <c r="O13" i="4"/>
  <c r="O31" i="4"/>
  <c r="J13" i="4"/>
  <c r="T16" i="4"/>
  <c r="O12" i="4"/>
  <c r="J11" i="4"/>
  <c r="T8" i="4"/>
  <c r="O8" i="4"/>
  <c r="J7" i="4"/>
  <c r="T11" i="4"/>
  <c r="O11" i="4"/>
  <c r="J12" i="4"/>
  <c r="T7" i="4"/>
  <c r="O7" i="4"/>
  <c r="T24" i="4"/>
  <c r="O24" i="4"/>
  <c r="J6" i="4"/>
  <c r="D38" i="3"/>
  <c r="T34" i="3"/>
  <c r="O34" i="3"/>
  <c r="J34" i="3"/>
  <c r="D37" i="3"/>
  <c r="T37" i="3"/>
  <c r="O37" i="3"/>
  <c r="J37" i="3"/>
  <c r="D34" i="3"/>
  <c r="T33" i="3"/>
  <c r="O33" i="3"/>
  <c r="J33" i="3"/>
  <c r="D33" i="3"/>
  <c r="T29" i="3"/>
  <c r="O29" i="3"/>
  <c r="D32" i="3"/>
  <c r="T32" i="3"/>
  <c r="O32" i="3"/>
  <c r="J29" i="3"/>
  <c r="J32" i="3"/>
  <c r="D29" i="3"/>
  <c r="T28" i="3"/>
  <c r="O28" i="3"/>
  <c r="J28" i="3"/>
  <c r="D28" i="3"/>
  <c r="D27" i="3"/>
  <c r="T18" i="3"/>
  <c r="T38" i="3"/>
  <c r="O18" i="3"/>
  <c r="O38" i="3"/>
  <c r="J18" i="3"/>
  <c r="J38" i="3"/>
  <c r="D18" i="3"/>
  <c r="T17" i="3"/>
  <c r="O17" i="3"/>
  <c r="J17" i="3"/>
  <c r="D17" i="3"/>
  <c r="O16" i="3"/>
  <c r="J13" i="3"/>
  <c r="D16" i="3"/>
  <c r="T13" i="3"/>
  <c r="T16" i="3"/>
  <c r="O13" i="3"/>
  <c r="J16" i="3"/>
  <c r="D13" i="3"/>
  <c r="T12" i="3"/>
  <c r="O12" i="3"/>
  <c r="J12" i="3"/>
  <c r="D12" i="3"/>
  <c r="T8" i="3"/>
  <c r="O8" i="3"/>
  <c r="D11" i="3"/>
  <c r="T11" i="3"/>
  <c r="O11" i="3"/>
  <c r="J8" i="3"/>
  <c r="J11" i="3"/>
  <c r="D8" i="3"/>
  <c r="T7" i="3"/>
  <c r="O7" i="3"/>
  <c r="J7" i="3"/>
  <c r="D7" i="3"/>
  <c r="T6" i="3"/>
  <c r="T27" i="3"/>
  <c r="O6" i="3"/>
  <c r="O27" i="3"/>
  <c r="J6" i="3"/>
  <c r="J27" i="3"/>
  <c r="D6" i="3"/>
  <c r="CH112" i="2"/>
  <c r="BO112" i="2"/>
  <c r="AV112" i="2"/>
  <c r="AC112" i="2"/>
  <c r="J112" i="2"/>
  <c r="CF111" i="2"/>
  <c r="CD111" i="2"/>
  <c r="CE112" i="2" s="1"/>
  <c r="CC111" i="2"/>
  <c r="CO111" i="2" s="1"/>
  <c r="CA111" i="2"/>
  <c r="CN111" i="2" s="1"/>
  <c r="BZ111" i="2"/>
  <c r="W13" i="4" s="1"/>
  <c r="BM111" i="2"/>
  <c r="BK111" i="2"/>
  <c r="BL112" i="2" s="1"/>
  <c r="BJ111" i="2"/>
  <c r="BV111" i="2" s="1"/>
  <c r="BH111" i="2"/>
  <c r="BI112" i="2" s="1"/>
  <c r="BG111" i="2"/>
  <c r="BN106" i="2" s="1"/>
  <c r="AT111" i="2"/>
  <c r="AR111" i="2"/>
  <c r="AS112" i="2" s="1"/>
  <c r="AQ111" i="2"/>
  <c r="BC111" i="2" s="1"/>
  <c r="AO111" i="2"/>
  <c r="AP112" i="2" s="1"/>
  <c r="AY111" i="2" s="1"/>
  <c r="AA111" i="2"/>
  <c r="Y111" i="2"/>
  <c r="Z112" i="2" s="1"/>
  <c r="X111" i="2"/>
  <c r="AJ111" i="2" s="1"/>
  <c r="V111" i="2"/>
  <c r="U111" i="2"/>
  <c r="H111" i="2"/>
  <c r="F111" i="2"/>
  <c r="G112" i="2" s="1"/>
  <c r="E111" i="2"/>
  <c r="Q111" i="2" s="1"/>
  <c r="C111" i="2"/>
  <c r="P111" i="2" s="1"/>
  <c r="CH110" i="2"/>
  <c r="CE110" i="2"/>
  <c r="CB110" i="2"/>
  <c r="BO110" i="2"/>
  <c r="BL110" i="2"/>
  <c r="AV110" i="2"/>
  <c r="AS110" i="2"/>
  <c r="AC110" i="2"/>
  <c r="Z110" i="2"/>
  <c r="J110" i="2"/>
  <c r="G110" i="2"/>
  <c r="CN109" i="2"/>
  <c r="CP109" i="2" s="1"/>
  <c r="CC109" i="2"/>
  <c r="CO109" i="2" s="1"/>
  <c r="CA109" i="2"/>
  <c r="BZ109" i="2"/>
  <c r="W30" i="4" s="1"/>
  <c r="Y30" i="4" s="1"/>
  <c r="BV109" i="2"/>
  <c r="BJ109" i="2"/>
  <c r="BH109" i="2"/>
  <c r="BU109" i="2" s="1"/>
  <c r="BG109" i="2"/>
  <c r="BK106" i="2" s="1"/>
  <c r="AQ109" i="2"/>
  <c r="BC109" i="2" s="1"/>
  <c r="AO109" i="2"/>
  <c r="AP110" i="2" s="1"/>
  <c r="AJ109" i="2"/>
  <c r="X109" i="2"/>
  <c r="V109" i="2"/>
  <c r="AI109" i="2" s="1"/>
  <c r="AK109" i="2" s="1"/>
  <c r="U109" i="2"/>
  <c r="AN109" i="2" s="1"/>
  <c r="AR106" i="2" s="1"/>
  <c r="P109" i="2"/>
  <c r="E109" i="2"/>
  <c r="Q109" i="2" s="1"/>
  <c r="C109" i="2"/>
  <c r="D110" i="2" s="1"/>
  <c r="CH108" i="2"/>
  <c r="CE108" i="2"/>
  <c r="CL107" i="2" s="1"/>
  <c r="BO108" i="2"/>
  <c r="BL108" i="2"/>
  <c r="BQ107" i="2" s="1"/>
  <c r="AV108" i="2"/>
  <c r="AS108" i="2"/>
  <c r="AX107" i="2" s="1"/>
  <c r="AC108" i="2"/>
  <c r="Z108" i="2"/>
  <c r="AE107" i="2" s="1"/>
  <c r="AH107" i="2" s="1"/>
  <c r="J108" i="2"/>
  <c r="G108" i="2"/>
  <c r="L107" i="2" s="1"/>
  <c r="O107" i="2" s="1"/>
  <c r="CP107" i="2"/>
  <c r="CO107" i="2"/>
  <c r="CN107" i="2"/>
  <c r="BZ107" i="2"/>
  <c r="BV107" i="2"/>
  <c r="BU107" i="2"/>
  <c r="BG107" i="2"/>
  <c r="BH106" i="2" s="1"/>
  <c r="BC107" i="2"/>
  <c r="BB107" i="2"/>
  <c r="AZ107" i="2"/>
  <c r="AY107" i="2"/>
  <c r="AK107" i="2"/>
  <c r="AJ107" i="2"/>
  <c r="AI107" i="2"/>
  <c r="AG107" i="2"/>
  <c r="AF107" i="2"/>
  <c r="U107" i="2"/>
  <c r="V106" i="2" s="1"/>
  <c r="R107" i="2"/>
  <c r="Q107" i="2"/>
  <c r="P107" i="2"/>
  <c r="N107" i="2"/>
  <c r="M107" i="2"/>
  <c r="CG106" i="2"/>
  <c r="AB106" i="2"/>
  <c r="Y106" i="2"/>
  <c r="I106" i="2"/>
  <c r="F106" i="2"/>
  <c r="C106" i="2"/>
  <c r="CH103" i="2"/>
  <c r="CB103" i="2"/>
  <c r="BO103" i="2"/>
  <c r="AV103" i="2"/>
  <c r="AC103" i="2"/>
  <c r="J103" i="2"/>
  <c r="CF102" i="2"/>
  <c r="CD102" i="2"/>
  <c r="CE103" i="2" s="1"/>
  <c r="CC102" i="2"/>
  <c r="CO102" i="2" s="1"/>
  <c r="CA102" i="2"/>
  <c r="CN102" i="2" s="1"/>
  <c r="CP102" i="2" s="1"/>
  <c r="BZ102" i="2"/>
  <c r="BM102" i="2"/>
  <c r="BK102" i="2"/>
  <c r="BL103" i="2" s="1"/>
  <c r="BJ102" i="2"/>
  <c r="BH102" i="2"/>
  <c r="BI103" i="2" s="1"/>
  <c r="BG102" i="2"/>
  <c r="AT102" i="2"/>
  <c r="AR102" i="2"/>
  <c r="AS103" i="2" s="1"/>
  <c r="AQ102" i="2"/>
  <c r="AO102" i="2"/>
  <c r="AP103" i="2" s="1"/>
  <c r="AN102" i="2"/>
  <c r="AA102" i="2"/>
  <c r="Z103" i="2" s="1"/>
  <c r="Y102" i="2"/>
  <c r="X102" i="2"/>
  <c r="V102" i="2"/>
  <c r="W103" i="2" s="1"/>
  <c r="U102" i="2"/>
  <c r="AN107" i="2" s="1"/>
  <c r="AO106" i="2" s="1"/>
  <c r="H102" i="2"/>
  <c r="F102" i="2"/>
  <c r="G103" i="2" s="1"/>
  <c r="E102" i="2"/>
  <c r="Q102" i="2" s="1"/>
  <c r="C102" i="2"/>
  <c r="D103" i="2" s="1"/>
  <c r="CH101" i="2"/>
  <c r="CE101" i="2"/>
  <c r="BO101" i="2"/>
  <c r="BL101" i="2"/>
  <c r="AV101" i="2"/>
  <c r="AS101" i="2"/>
  <c r="AC101" i="2"/>
  <c r="Z101" i="2"/>
  <c r="J101" i="2"/>
  <c r="G101" i="2"/>
  <c r="CO100" i="2"/>
  <c r="CC100" i="2"/>
  <c r="CA100" i="2"/>
  <c r="CN100" i="2" s="1"/>
  <c r="CP100" i="2" s="1"/>
  <c r="BZ100" i="2"/>
  <c r="BJ100" i="2"/>
  <c r="BV100" i="2" s="1"/>
  <c r="BH100" i="2"/>
  <c r="BI101" i="2" s="1"/>
  <c r="BG100" i="2"/>
  <c r="BK97" i="2" s="1"/>
  <c r="AQ100" i="2"/>
  <c r="BC100" i="2" s="1"/>
  <c r="AO100" i="2"/>
  <c r="BB100" i="2" s="1"/>
  <c r="X100" i="2"/>
  <c r="AJ100" i="2" s="1"/>
  <c r="V100" i="2"/>
  <c r="AI100" i="2" s="1"/>
  <c r="AK100" i="2" s="1"/>
  <c r="U100" i="2"/>
  <c r="Q100" i="2"/>
  <c r="E100" i="2"/>
  <c r="C100" i="2"/>
  <c r="D101" i="2" s="1"/>
  <c r="CH99" i="2"/>
  <c r="CK98" i="2" s="1"/>
  <c r="CE99" i="2"/>
  <c r="CL98" i="2" s="1"/>
  <c r="BO99" i="2"/>
  <c r="BR98" i="2" s="1"/>
  <c r="BL99" i="2"/>
  <c r="AV99" i="2"/>
  <c r="AX98" i="2" s="1"/>
  <c r="AS99" i="2"/>
  <c r="AC99" i="2"/>
  <c r="Z99" i="2"/>
  <c r="AG98" i="2" s="1"/>
  <c r="J99" i="2"/>
  <c r="G99" i="2"/>
  <c r="CO98" i="2"/>
  <c r="CN98" i="2"/>
  <c r="CP98" i="2" s="1"/>
  <c r="BZ98" i="2"/>
  <c r="W6" i="4" s="1"/>
  <c r="Y24" i="4" s="1"/>
  <c r="BV98" i="2"/>
  <c r="BU98" i="2"/>
  <c r="BG98" i="2"/>
  <c r="BH97" i="2" s="1"/>
  <c r="BC98" i="2"/>
  <c r="BB98" i="2"/>
  <c r="BD98" i="2" s="1"/>
  <c r="AY98" i="2"/>
  <c r="AJ98" i="2"/>
  <c r="AI98" i="2"/>
  <c r="AK98" i="2" s="1"/>
  <c r="AF98" i="2"/>
  <c r="AE98" i="2"/>
  <c r="AH98" i="2" s="1"/>
  <c r="U98" i="2"/>
  <c r="AN100" i="2" s="1"/>
  <c r="AR97" i="2" s="1"/>
  <c r="Q98" i="2"/>
  <c r="P98" i="2"/>
  <c r="R98" i="2" s="1"/>
  <c r="BN97" i="2"/>
  <c r="AU97" i="2"/>
  <c r="Y97" i="2"/>
  <c r="I97" i="2"/>
  <c r="F97" i="2"/>
  <c r="C97" i="2"/>
  <c r="CH93" i="2"/>
  <c r="BO93" i="2"/>
  <c r="BI93" i="2"/>
  <c r="AV93" i="2"/>
  <c r="AP93" i="2"/>
  <c r="AC93" i="2"/>
  <c r="J93" i="2"/>
  <c r="D93" i="2"/>
  <c r="CR92" i="2"/>
  <c r="CF92" i="2"/>
  <c r="CD92" i="2"/>
  <c r="CE93" i="2" s="1"/>
  <c r="CC92" i="2"/>
  <c r="CO92" i="2" s="1"/>
  <c r="CA92" i="2"/>
  <c r="CB93" i="2" s="1"/>
  <c r="BS92" i="2"/>
  <c r="BM92" i="2"/>
  <c r="BK92" i="2"/>
  <c r="BL93" i="2" s="1"/>
  <c r="BJ92" i="2"/>
  <c r="BV92" i="2" s="1"/>
  <c r="BH92" i="2"/>
  <c r="BU92" i="2" s="1"/>
  <c r="BW92" i="2" s="1"/>
  <c r="AT92" i="2"/>
  <c r="AR92" i="2"/>
  <c r="AS93" i="2" s="1"/>
  <c r="AQ92" i="2"/>
  <c r="AO92" i="2"/>
  <c r="AA92" i="2"/>
  <c r="Y92" i="2"/>
  <c r="Z93" i="2" s="1"/>
  <c r="X92" i="2"/>
  <c r="AJ92" i="2" s="1"/>
  <c r="V92" i="2"/>
  <c r="AI92" i="2" s="1"/>
  <c r="AK92" i="2" s="1"/>
  <c r="U92" i="2"/>
  <c r="H92" i="2"/>
  <c r="F92" i="2"/>
  <c r="G93" i="2" s="1"/>
  <c r="E92" i="2"/>
  <c r="Q92" i="2" s="1"/>
  <c r="C92" i="2"/>
  <c r="CH91" i="2"/>
  <c r="CE91" i="2"/>
  <c r="CB91" i="2"/>
  <c r="CJ90" i="2" s="1"/>
  <c r="CM90" i="2" s="1"/>
  <c r="BO91" i="2"/>
  <c r="BL91" i="2"/>
  <c r="AV91" i="2"/>
  <c r="AS91" i="2"/>
  <c r="AC91" i="2"/>
  <c r="Z91" i="2"/>
  <c r="J91" i="2"/>
  <c r="G91" i="2"/>
  <c r="CR90" i="2"/>
  <c r="CO90" i="2"/>
  <c r="CN90" i="2"/>
  <c r="CP90" i="2" s="1"/>
  <c r="CL90" i="2"/>
  <c r="CK90" i="2"/>
  <c r="CC90" i="2"/>
  <c r="CA90" i="2"/>
  <c r="BZ90" i="2"/>
  <c r="BZ92" i="2" s="1"/>
  <c r="CG87" i="2" s="1"/>
  <c r="BJ90" i="2"/>
  <c r="BH90" i="2"/>
  <c r="BI91" i="2" s="1"/>
  <c r="BG90" i="2"/>
  <c r="BK87" i="2" s="1"/>
  <c r="BC90" i="2"/>
  <c r="AQ90" i="2"/>
  <c r="AO90" i="2"/>
  <c r="AN90" i="2"/>
  <c r="AN92" i="2" s="1"/>
  <c r="AU87" i="2" s="1"/>
  <c r="X90" i="2"/>
  <c r="AJ90" i="2" s="1"/>
  <c r="V90" i="2"/>
  <c r="W91" i="2" s="1"/>
  <c r="U90" i="2"/>
  <c r="Q90" i="2"/>
  <c r="P90" i="2"/>
  <c r="R90" i="2" s="1"/>
  <c r="N90" i="2"/>
  <c r="M90" i="2"/>
  <c r="E90" i="2"/>
  <c r="C90" i="2"/>
  <c r="D91" i="2" s="1"/>
  <c r="L90" i="2" s="1"/>
  <c r="O90" i="2" s="1"/>
  <c r="CH89" i="2"/>
  <c r="CE89" i="2"/>
  <c r="BO89" i="2"/>
  <c r="BL89" i="2"/>
  <c r="AV89" i="2"/>
  <c r="AS89" i="2"/>
  <c r="AC89" i="2"/>
  <c r="Z89" i="2"/>
  <c r="J89" i="2"/>
  <c r="G89" i="2"/>
  <c r="M88" i="2" s="1"/>
  <c r="CR88" i="2"/>
  <c r="CO88" i="2"/>
  <c r="CP88" i="2" s="1"/>
  <c r="CN88" i="2"/>
  <c r="CJ88" i="2"/>
  <c r="BZ88" i="2"/>
  <c r="CA87" i="2" s="1"/>
  <c r="BW88" i="2"/>
  <c r="BV88" i="2"/>
  <c r="BU88" i="2"/>
  <c r="BQ88" i="2"/>
  <c r="BG88" i="2"/>
  <c r="BH87" i="2" s="1"/>
  <c r="BC88" i="2"/>
  <c r="BD88" i="2" s="1"/>
  <c r="BB88" i="2"/>
  <c r="AX88" i="2"/>
  <c r="AN88" i="2"/>
  <c r="AK88" i="2"/>
  <c r="AJ88" i="2"/>
  <c r="AI88" i="2"/>
  <c r="AG88" i="2"/>
  <c r="AF88" i="2"/>
  <c r="AE88" i="2"/>
  <c r="AH88" i="2" s="1"/>
  <c r="U88" i="2"/>
  <c r="Q88" i="2"/>
  <c r="R88" i="2" s="1"/>
  <c r="P88" i="2"/>
  <c r="N88" i="2"/>
  <c r="L88" i="2"/>
  <c r="O88" i="2" s="1"/>
  <c r="AR87" i="2"/>
  <c r="AO87" i="2"/>
  <c r="AB87" i="2"/>
  <c r="Y87" i="2"/>
  <c r="V87" i="2"/>
  <c r="I87" i="2"/>
  <c r="F87" i="2"/>
  <c r="C87" i="2"/>
  <c r="CH83" i="2"/>
  <c r="CB83" i="2"/>
  <c r="BO83" i="2"/>
  <c r="AV83" i="2"/>
  <c r="AP83" i="2"/>
  <c r="AC83" i="2"/>
  <c r="W83" i="2"/>
  <c r="J83" i="2"/>
  <c r="D83" i="2"/>
  <c r="CL82" i="2"/>
  <c r="CF82" i="2"/>
  <c r="CD82" i="2"/>
  <c r="CE83" i="2" s="1"/>
  <c r="CC82" i="2"/>
  <c r="CO82" i="2" s="1"/>
  <c r="CA82" i="2"/>
  <c r="CN82" i="2" s="1"/>
  <c r="BZ82" i="2"/>
  <c r="BR82" i="2"/>
  <c r="BM82" i="2"/>
  <c r="BK82" i="2"/>
  <c r="BL83" i="2" s="1"/>
  <c r="BJ82" i="2"/>
  <c r="BH82" i="2"/>
  <c r="BI83" i="2" s="1"/>
  <c r="BG82" i="2"/>
  <c r="BN77" i="2" s="1"/>
  <c r="AT82" i="2"/>
  <c r="AR82" i="2"/>
  <c r="AS83" i="2" s="1"/>
  <c r="AZ82" i="2" s="1"/>
  <c r="AQ82" i="2"/>
  <c r="AO82" i="2"/>
  <c r="AN82" i="2"/>
  <c r="AA82" i="2"/>
  <c r="Y82" i="2"/>
  <c r="Z83" i="2" s="1"/>
  <c r="AG82" i="2" s="1"/>
  <c r="X82" i="2"/>
  <c r="V82" i="2"/>
  <c r="U82" i="2"/>
  <c r="Q82" i="2"/>
  <c r="N82" i="2"/>
  <c r="H82" i="2"/>
  <c r="F82" i="2"/>
  <c r="G83" i="2" s="1"/>
  <c r="E82" i="2"/>
  <c r="C82" i="2"/>
  <c r="CH81" i="2"/>
  <c r="CE81" i="2"/>
  <c r="CK80" i="2" s="1"/>
  <c r="CB81" i="2"/>
  <c r="BO81" i="2"/>
  <c r="BL81" i="2"/>
  <c r="AV81" i="2"/>
  <c r="AS81" i="2"/>
  <c r="AC81" i="2"/>
  <c r="AG80" i="2" s="1"/>
  <c r="Z81" i="2"/>
  <c r="J81" i="2"/>
  <c r="G81" i="2"/>
  <c r="CN80" i="2"/>
  <c r="CJ80" i="2"/>
  <c r="CC80" i="2"/>
  <c r="CO80" i="2" s="1"/>
  <c r="CA80" i="2"/>
  <c r="BZ80" i="2"/>
  <c r="BJ80" i="2"/>
  <c r="BV80" i="2" s="1"/>
  <c r="BH80" i="2"/>
  <c r="BU80" i="2" s="1"/>
  <c r="BG80" i="2"/>
  <c r="BK77" i="2" s="1"/>
  <c r="AQ80" i="2"/>
  <c r="BC80" i="2" s="1"/>
  <c r="AO80" i="2"/>
  <c r="AP81" i="2" s="1"/>
  <c r="AN80" i="2"/>
  <c r="AF80" i="2"/>
  <c r="X80" i="2"/>
  <c r="AJ80" i="2" s="1"/>
  <c r="V80" i="2"/>
  <c r="W81" i="2" s="1"/>
  <c r="U80" i="2"/>
  <c r="AN111" i="2" s="1"/>
  <c r="AU106" i="2" s="1"/>
  <c r="P80" i="2"/>
  <c r="E80" i="2"/>
  <c r="D81" i="2" s="1"/>
  <c r="C80" i="2"/>
  <c r="CH79" i="2"/>
  <c r="CE79" i="2"/>
  <c r="BO79" i="2"/>
  <c r="BL79" i="2"/>
  <c r="BR78" i="2" s="1"/>
  <c r="AV79" i="2"/>
  <c r="AS79" i="2"/>
  <c r="AC79" i="2"/>
  <c r="AG78" i="2" s="1"/>
  <c r="Z79" i="2"/>
  <c r="J79" i="2"/>
  <c r="G79" i="2"/>
  <c r="CZ78" i="2"/>
  <c r="CT78" i="2"/>
  <c r="CP78" i="2"/>
  <c r="CO78" i="2"/>
  <c r="CN78" i="2"/>
  <c r="CL78" i="2"/>
  <c r="CK78" i="2"/>
  <c r="CJ78" i="2"/>
  <c r="CM78" i="2" s="1"/>
  <c r="BZ78" i="2"/>
  <c r="BV78" i="2"/>
  <c r="BU78" i="2"/>
  <c r="BS78" i="2"/>
  <c r="BG78" i="2"/>
  <c r="BH77" i="2" s="1"/>
  <c r="BC78" i="2"/>
  <c r="BB78" i="2"/>
  <c r="AJ78" i="2"/>
  <c r="AK78" i="2" s="1"/>
  <c r="AI78" i="2"/>
  <c r="AF78" i="2"/>
  <c r="U78" i="2"/>
  <c r="Q78" i="2"/>
  <c r="R78" i="2" s="1"/>
  <c r="P78" i="2"/>
  <c r="N78" i="2"/>
  <c r="O78" i="2" s="1"/>
  <c r="M78" i="2"/>
  <c r="L78" i="2"/>
  <c r="AR77" i="2"/>
  <c r="AU77" i="2" s="1"/>
  <c r="AB77" i="2"/>
  <c r="Y77" i="2"/>
  <c r="V77" i="2"/>
  <c r="I77" i="2"/>
  <c r="F77" i="2"/>
  <c r="C77" i="2"/>
  <c r="CH74" i="2"/>
  <c r="CB74" i="2"/>
  <c r="CK73" i="2" s="1"/>
  <c r="BO74" i="2"/>
  <c r="BI74" i="2"/>
  <c r="AV74" i="2"/>
  <c r="AC74" i="2"/>
  <c r="J74" i="2"/>
  <c r="G74" i="2"/>
  <c r="D74" i="2"/>
  <c r="M73" i="2" s="1"/>
  <c r="CF73" i="2"/>
  <c r="CO73" i="2" s="1"/>
  <c r="CD73" i="2"/>
  <c r="CE74" i="2" s="1"/>
  <c r="CL73" i="2" s="1"/>
  <c r="CC73" i="2"/>
  <c r="CA73" i="2"/>
  <c r="BZ73" i="2"/>
  <c r="BM73" i="2"/>
  <c r="BK73" i="2"/>
  <c r="BL74" i="2" s="1"/>
  <c r="BJ73" i="2"/>
  <c r="BH73" i="2"/>
  <c r="BG73" i="2"/>
  <c r="AT73" i="2"/>
  <c r="BC73" i="2" s="1"/>
  <c r="AR73" i="2"/>
  <c r="AS74" i="2" s="1"/>
  <c r="AQ73" i="2"/>
  <c r="AO73" i="2"/>
  <c r="AN73" i="2"/>
  <c r="AI73" i="2"/>
  <c r="AA73" i="2"/>
  <c r="Z74" i="2" s="1"/>
  <c r="Y73" i="2"/>
  <c r="X73" i="2"/>
  <c r="AJ73" i="2" s="1"/>
  <c r="V73" i="2"/>
  <c r="W74" i="2" s="1"/>
  <c r="U73" i="2"/>
  <c r="AN78" i="2" s="1"/>
  <c r="AO77" i="2" s="1"/>
  <c r="N73" i="2"/>
  <c r="H73" i="2"/>
  <c r="F73" i="2"/>
  <c r="E73" i="2"/>
  <c r="Q73" i="2" s="1"/>
  <c r="C73" i="2"/>
  <c r="CH72" i="2"/>
  <c r="CE72" i="2"/>
  <c r="CB72" i="2"/>
  <c r="BO72" i="2"/>
  <c r="BL72" i="2"/>
  <c r="AV72" i="2"/>
  <c r="AS72" i="2"/>
  <c r="AC72" i="2"/>
  <c r="Z72" i="2"/>
  <c r="J72" i="2"/>
  <c r="G72" i="2"/>
  <c r="CN71" i="2"/>
  <c r="CC71" i="2"/>
  <c r="CO71" i="2" s="1"/>
  <c r="CA71" i="2"/>
  <c r="BZ71" i="2"/>
  <c r="BV71" i="2"/>
  <c r="BJ71" i="2"/>
  <c r="BH71" i="2"/>
  <c r="BU71" i="2" s="1"/>
  <c r="BG71" i="2"/>
  <c r="BK68" i="2" s="1"/>
  <c r="AQ71" i="2"/>
  <c r="BC71" i="2" s="1"/>
  <c r="AO71" i="2"/>
  <c r="BB71" i="2" s="1"/>
  <c r="BD71" i="2" s="1"/>
  <c r="AN71" i="2"/>
  <c r="AR68" i="2" s="1"/>
  <c r="X71" i="2"/>
  <c r="AJ71" i="2" s="1"/>
  <c r="V71" i="2"/>
  <c r="U71" i="2"/>
  <c r="P71" i="2"/>
  <c r="E71" i="2"/>
  <c r="C71" i="2"/>
  <c r="CH70" i="2"/>
  <c r="CJ69" i="2" s="1"/>
  <c r="CE70" i="2"/>
  <c r="CL69" i="2" s="1"/>
  <c r="BO70" i="2"/>
  <c r="BL70" i="2"/>
  <c r="BR69" i="2" s="1"/>
  <c r="AV70" i="2"/>
  <c r="AS70" i="2"/>
  <c r="AC70" i="2"/>
  <c r="Z70" i="2"/>
  <c r="J70" i="2"/>
  <c r="G70" i="2"/>
  <c r="CZ69" i="2"/>
  <c r="CT69" i="2"/>
  <c r="CO69" i="2"/>
  <c r="CN69" i="2"/>
  <c r="CP69" i="2" s="1"/>
  <c r="CK69" i="2"/>
  <c r="BZ69" i="2"/>
  <c r="BV69" i="2"/>
  <c r="BU69" i="2"/>
  <c r="BW69" i="2" s="1"/>
  <c r="BG69" i="2"/>
  <c r="BH68" i="2" s="1"/>
  <c r="BC69" i="2"/>
  <c r="BB69" i="2"/>
  <c r="AZ69" i="2"/>
  <c r="AY69" i="2"/>
  <c r="AX69" i="2"/>
  <c r="BA69" i="2" s="1"/>
  <c r="AN69" i="2"/>
  <c r="AJ69" i="2"/>
  <c r="AI69" i="2"/>
  <c r="AK69" i="2" s="1"/>
  <c r="U69" i="2"/>
  <c r="R69" i="2"/>
  <c r="Q69" i="2"/>
  <c r="P69" i="2"/>
  <c r="N69" i="2"/>
  <c r="M69" i="2"/>
  <c r="L69" i="2"/>
  <c r="O69" i="2" s="1"/>
  <c r="BN68" i="2"/>
  <c r="AU68" i="2"/>
  <c r="AO68" i="2"/>
  <c r="AB68" i="2"/>
  <c r="Y68" i="2"/>
  <c r="I68" i="2"/>
  <c r="F68" i="2"/>
  <c r="C68" i="2"/>
  <c r="CE65" i="2"/>
  <c r="CB65" i="2"/>
  <c r="BO65" i="2"/>
  <c r="AP65" i="2"/>
  <c r="Z65" i="2"/>
  <c r="W65" i="2"/>
  <c r="J65" i="2"/>
  <c r="CO64" i="2"/>
  <c r="CN64" i="2"/>
  <c r="CP64" i="2" s="1"/>
  <c r="CK64" i="2"/>
  <c r="CI64" i="2"/>
  <c r="CG64" i="2"/>
  <c r="CH65" i="2" s="1"/>
  <c r="CF64" i="2"/>
  <c r="CD64" i="2"/>
  <c r="CC64" i="2"/>
  <c r="CA64" i="2"/>
  <c r="BV64" i="2"/>
  <c r="BU64" i="2"/>
  <c r="BW64" i="2" s="1"/>
  <c r="BP64" i="2"/>
  <c r="BN64" i="2"/>
  <c r="BM64" i="2"/>
  <c r="BK64" i="2"/>
  <c r="BL65" i="2" s="1"/>
  <c r="BJ64" i="2"/>
  <c r="BH64" i="2"/>
  <c r="BI65" i="2" s="1"/>
  <c r="BS64" i="2" s="1"/>
  <c r="BC64" i="2"/>
  <c r="BB64" i="2"/>
  <c r="BD64" i="2" s="1"/>
  <c r="AW64" i="2"/>
  <c r="AU64" i="2"/>
  <c r="AV65" i="2" s="1"/>
  <c r="AT64" i="2"/>
  <c r="AR64" i="2"/>
  <c r="AS65" i="2" s="1"/>
  <c r="AY64" i="2" s="1"/>
  <c r="AQ64" i="2"/>
  <c r="AO64" i="2"/>
  <c r="AK64" i="2"/>
  <c r="AJ64" i="2"/>
  <c r="AI64" i="2"/>
  <c r="AD64" i="2"/>
  <c r="AB64" i="2"/>
  <c r="AC65" i="2" s="1"/>
  <c r="AA64" i="2"/>
  <c r="Y64" i="2"/>
  <c r="X64" i="2"/>
  <c r="V64" i="2"/>
  <c r="R64" i="2"/>
  <c r="Q64" i="2"/>
  <c r="P64" i="2"/>
  <c r="N64" i="2"/>
  <c r="K64" i="2"/>
  <c r="I64" i="2"/>
  <c r="H64" i="2"/>
  <c r="F64" i="2"/>
  <c r="G65" i="2" s="1"/>
  <c r="E64" i="2"/>
  <c r="C64" i="2"/>
  <c r="D65" i="2" s="1"/>
  <c r="CH58" i="2"/>
  <c r="BO58" i="2"/>
  <c r="AV58" i="2"/>
  <c r="AS58" i="2"/>
  <c r="AP58" i="2"/>
  <c r="AZ57" i="2" s="1"/>
  <c r="AC58" i="2"/>
  <c r="J58" i="2"/>
  <c r="CO57" i="2"/>
  <c r="CF57" i="2"/>
  <c r="CD57" i="2"/>
  <c r="CE58" i="2" s="1"/>
  <c r="CC57" i="2"/>
  <c r="CA57" i="2"/>
  <c r="CB58" i="2" s="1"/>
  <c r="BM57" i="2"/>
  <c r="BK57" i="2"/>
  <c r="BL58" i="2" s="1"/>
  <c r="BJ57" i="2"/>
  <c r="BH57" i="2"/>
  <c r="BI58" i="2" s="1"/>
  <c r="BB57" i="2"/>
  <c r="BD57" i="2" s="1"/>
  <c r="AT57" i="2"/>
  <c r="AR57" i="2"/>
  <c r="AQ57" i="2"/>
  <c r="BC57" i="2" s="1"/>
  <c r="AO57" i="2"/>
  <c r="AK57" i="2"/>
  <c r="AJ57" i="2"/>
  <c r="AA57" i="2"/>
  <c r="Y57" i="2"/>
  <c r="Z58" i="2" s="1"/>
  <c r="X57" i="2"/>
  <c r="AJ55" i="2" s="1"/>
  <c r="V57" i="2"/>
  <c r="AI57" i="2" s="1"/>
  <c r="M57" i="2"/>
  <c r="H57" i="2"/>
  <c r="F57" i="2"/>
  <c r="G58" i="2" s="1"/>
  <c r="E57" i="2"/>
  <c r="Q57" i="2" s="1"/>
  <c r="C57" i="2"/>
  <c r="D58" i="2" s="1"/>
  <c r="L57" i="2" s="1"/>
  <c r="B57" i="2"/>
  <c r="CH56" i="2"/>
  <c r="CE56" i="2"/>
  <c r="BO56" i="2"/>
  <c r="BL56" i="2"/>
  <c r="BI56" i="2"/>
  <c r="BS55" i="2" s="1"/>
  <c r="AV56" i="2"/>
  <c r="AS56" i="2"/>
  <c r="AC56" i="2"/>
  <c r="Z56" i="2"/>
  <c r="J56" i="2"/>
  <c r="G56" i="2"/>
  <c r="CR55" i="2"/>
  <c r="CO55" i="2"/>
  <c r="CC55" i="2"/>
  <c r="CA55" i="2"/>
  <c r="BZ55" i="2"/>
  <c r="BR55" i="2"/>
  <c r="BQ55" i="2"/>
  <c r="BT55" i="2" s="1"/>
  <c r="BJ55" i="2"/>
  <c r="BH55" i="2"/>
  <c r="BU55" i="2" s="1"/>
  <c r="BG55" i="2"/>
  <c r="BG57" i="2" s="1"/>
  <c r="BN52" i="2" s="1"/>
  <c r="AQ55" i="2"/>
  <c r="AO55" i="2"/>
  <c r="BB55" i="2" s="1"/>
  <c r="AI55" i="2"/>
  <c r="AK55" i="2" s="1"/>
  <c r="X55" i="2"/>
  <c r="V55" i="2"/>
  <c r="W56" i="2" s="1"/>
  <c r="U55" i="2"/>
  <c r="U57" i="2" s="1"/>
  <c r="AB52" i="2" s="1"/>
  <c r="Q55" i="2"/>
  <c r="E55" i="2"/>
  <c r="C55" i="2"/>
  <c r="CH54" i="2"/>
  <c r="CJ53" i="2" s="1"/>
  <c r="CE54" i="2"/>
  <c r="BO54" i="2"/>
  <c r="BL54" i="2"/>
  <c r="BQ53" i="2" s="1"/>
  <c r="AV54" i="2"/>
  <c r="AX53" i="2" s="1"/>
  <c r="AS54" i="2"/>
  <c r="AC54" i="2"/>
  <c r="Z54" i="2"/>
  <c r="AE53" i="2" s="1"/>
  <c r="J54" i="2"/>
  <c r="L53" i="2" s="1"/>
  <c r="G54" i="2"/>
  <c r="CR53" i="2"/>
  <c r="CO53" i="2"/>
  <c r="CN53" i="2"/>
  <c r="CP53" i="2" s="1"/>
  <c r="CL53" i="2"/>
  <c r="CK53" i="2"/>
  <c r="BZ53" i="2"/>
  <c r="BV53" i="2"/>
  <c r="BU53" i="2"/>
  <c r="BS53" i="2"/>
  <c r="BR53" i="2"/>
  <c r="BG53" i="2"/>
  <c r="BH52" i="2" s="1"/>
  <c r="BC53" i="2"/>
  <c r="BB53" i="2"/>
  <c r="AJ53" i="2"/>
  <c r="AI53" i="2"/>
  <c r="AK53" i="2" s="1"/>
  <c r="AG53" i="2"/>
  <c r="AF53" i="2"/>
  <c r="U53" i="2"/>
  <c r="Q53" i="2"/>
  <c r="P53" i="2"/>
  <c r="R53" i="2" s="1"/>
  <c r="M53" i="2"/>
  <c r="V52" i="2"/>
  <c r="I52" i="2"/>
  <c r="F52" i="2"/>
  <c r="C52" i="2"/>
  <c r="CH49" i="2"/>
  <c r="BO49" i="2"/>
  <c r="AV49" i="2"/>
  <c r="AS49" i="2"/>
  <c r="AC49" i="2"/>
  <c r="J49" i="2"/>
  <c r="D49" i="2"/>
  <c r="CR48" i="2"/>
  <c r="CJ48" i="2"/>
  <c r="CF48" i="2"/>
  <c r="CD48" i="2"/>
  <c r="CE49" i="2" s="1"/>
  <c r="CC48" i="2"/>
  <c r="CO48" i="2" s="1"/>
  <c r="CA48" i="2"/>
  <c r="CB49" i="2" s="1"/>
  <c r="BZ48" i="2"/>
  <c r="BM48" i="2"/>
  <c r="BK48" i="2"/>
  <c r="BL49" i="2" s="1"/>
  <c r="BJ48" i="2"/>
  <c r="BH48" i="2"/>
  <c r="BI49" i="2" s="1"/>
  <c r="BG48" i="2"/>
  <c r="BN43" i="2" s="1"/>
  <c r="AT48" i="2"/>
  <c r="AR48" i="2"/>
  <c r="AQ48" i="2"/>
  <c r="AO48" i="2"/>
  <c r="BB48" i="2" s="1"/>
  <c r="AA48" i="2"/>
  <c r="Y48" i="2"/>
  <c r="Z49" i="2" s="1"/>
  <c r="X48" i="2"/>
  <c r="AJ48" i="2" s="1"/>
  <c r="V48" i="2"/>
  <c r="W49" i="2" s="1"/>
  <c r="U48" i="2"/>
  <c r="AN39" i="2" s="1"/>
  <c r="AU34" i="2" s="1"/>
  <c r="H48" i="2"/>
  <c r="F48" i="2"/>
  <c r="G49" i="2" s="1"/>
  <c r="L48" i="2" s="1"/>
  <c r="E48" i="2"/>
  <c r="C48" i="2"/>
  <c r="P48" i="2" s="1"/>
  <c r="CH47" i="2"/>
  <c r="CE47" i="2"/>
  <c r="CB47" i="2"/>
  <c r="CK46" i="2" s="1"/>
  <c r="BO47" i="2"/>
  <c r="BL47" i="2"/>
  <c r="AV47" i="2"/>
  <c r="AS47" i="2"/>
  <c r="AC47" i="2"/>
  <c r="Z47" i="2"/>
  <c r="W47" i="2"/>
  <c r="AG46" i="2" s="1"/>
  <c r="J47" i="2"/>
  <c r="N46" i="2" s="1"/>
  <c r="G47" i="2"/>
  <c r="CR46" i="2"/>
  <c r="CO46" i="2"/>
  <c r="CN46" i="2"/>
  <c r="CP46" i="2" s="1"/>
  <c r="CL46" i="2"/>
  <c r="CC46" i="2"/>
  <c r="CA46" i="2"/>
  <c r="BZ46" i="2"/>
  <c r="BV46" i="2"/>
  <c r="BU46" i="2"/>
  <c r="BJ46" i="2"/>
  <c r="BH46" i="2"/>
  <c r="BI47" i="2" s="1"/>
  <c r="BG46" i="2"/>
  <c r="BK43" i="2" s="1"/>
  <c r="AQ46" i="2"/>
  <c r="BC46" i="2" s="1"/>
  <c r="AO46" i="2"/>
  <c r="AI46" i="2"/>
  <c r="X46" i="2"/>
  <c r="AJ46" i="2" s="1"/>
  <c r="V46" i="2"/>
  <c r="U46" i="2"/>
  <c r="AN53" i="2" s="1"/>
  <c r="AO52" i="2" s="1"/>
  <c r="Q46" i="2"/>
  <c r="P46" i="2"/>
  <c r="R46" i="2" s="1"/>
  <c r="E46" i="2"/>
  <c r="C46" i="2"/>
  <c r="D47" i="2" s="1"/>
  <c r="CH45" i="2"/>
  <c r="CE45" i="2"/>
  <c r="CL44" i="2" s="1"/>
  <c r="BO45" i="2"/>
  <c r="BL45" i="2"/>
  <c r="AV45" i="2"/>
  <c r="AZ44" i="2" s="1"/>
  <c r="AS45" i="2"/>
  <c r="AC45" i="2"/>
  <c r="Z45" i="2"/>
  <c r="J45" i="2"/>
  <c r="G45" i="2"/>
  <c r="M44" i="2" s="1"/>
  <c r="CR44" i="2"/>
  <c r="CP44" i="2"/>
  <c r="CO44" i="2"/>
  <c r="CN44" i="2"/>
  <c r="CJ44" i="2"/>
  <c r="BZ44" i="2"/>
  <c r="BV44" i="2"/>
  <c r="BU44" i="2"/>
  <c r="BG44" i="2"/>
  <c r="BH43" i="2" s="1"/>
  <c r="BC44" i="2"/>
  <c r="BB44" i="2"/>
  <c r="AX44" i="2"/>
  <c r="AN44" i="2"/>
  <c r="AK44" i="2"/>
  <c r="AJ44" i="2"/>
  <c r="AI44" i="2"/>
  <c r="AG44" i="2"/>
  <c r="AF44" i="2"/>
  <c r="AE44" i="2"/>
  <c r="AH44" i="2" s="1"/>
  <c r="U44" i="2"/>
  <c r="R44" i="2"/>
  <c r="Q44" i="2"/>
  <c r="P44" i="2"/>
  <c r="N44" i="2"/>
  <c r="L44" i="2"/>
  <c r="O44" i="2" s="1"/>
  <c r="AO43" i="2"/>
  <c r="Y43" i="2"/>
  <c r="I43" i="2"/>
  <c r="F43" i="2"/>
  <c r="C43" i="2"/>
  <c r="CH40" i="2"/>
  <c r="CB40" i="2"/>
  <c r="BO40" i="2"/>
  <c r="AV40" i="2"/>
  <c r="AC40" i="2"/>
  <c r="Z40" i="2"/>
  <c r="J40" i="2"/>
  <c r="CR39" i="2"/>
  <c r="CO39" i="2"/>
  <c r="CN39" i="2"/>
  <c r="CP39" i="2" s="1"/>
  <c r="CF39" i="2"/>
  <c r="CD39" i="2"/>
  <c r="CE40" i="2" s="1"/>
  <c r="CC39" i="2"/>
  <c r="CA39" i="2"/>
  <c r="BZ39" i="2"/>
  <c r="BM39" i="2"/>
  <c r="BK39" i="2"/>
  <c r="BL40" i="2" s="1"/>
  <c r="BJ39" i="2"/>
  <c r="BH39" i="2"/>
  <c r="BI40" i="2" s="1"/>
  <c r="BS39" i="2" s="1"/>
  <c r="BG39" i="2"/>
  <c r="BN34" i="2" s="1"/>
  <c r="AT39" i="2"/>
  <c r="AR39" i="2"/>
  <c r="AS40" i="2" s="1"/>
  <c r="AQ39" i="2"/>
  <c r="AO39" i="2"/>
  <c r="AF39" i="2"/>
  <c r="AE39" i="2"/>
  <c r="AA39" i="2"/>
  <c r="Y39" i="2"/>
  <c r="X39" i="2"/>
  <c r="AJ39" i="2" s="1"/>
  <c r="V39" i="2"/>
  <c r="W40" i="2" s="1"/>
  <c r="AG39" i="2" s="1"/>
  <c r="U39" i="2"/>
  <c r="Q39" i="2"/>
  <c r="P39" i="2"/>
  <c r="R39" i="2" s="1"/>
  <c r="H39" i="2"/>
  <c r="F39" i="2"/>
  <c r="G40" i="2" s="1"/>
  <c r="E39" i="2"/>
  <c r="C39" i="2"/>
  <c r="D40" i="2" s="1"/>
  <c r="CH38" i="2"/>
  <c r="CE38" i="2"/>
  <c r="BO38" i="2"/>
  <c r="BL38" i="2"/>
  <c r="AV38" i="2"/>
  <c r="AS38" i="2"/>
  <c r="AC38" i="2"/>
  <c r="Z38" i="2"/>
  <c r="J38" i="2"/>
  <c r="G38" i="2"/>
  <c r="D38" i="2"/>
  <c r="N37" i="2" s="1"/>
  <c r="CR37" i="2"/>
  <c r="CK37" i="2"/>
  <c r="CJ37" i="2"/>
  <c r="CM37" i="2" s="1"/>
  <c r="CC37" i="2"/>
  <c r="CO37" i="2" s="1"/>
  <c r="CA37" i="2"/>
  <c r="CB38" i="2" s="1"/>
  <c r="CL37" i="2" s="1"/>
  <c r="BZ37" i="2"/>
  <c r="BJ37" i="2"/>
  <c r="BV37" i="2" s="1"/>
  <c r="BH37" i="2"/>
  <c r="BU37" i="2" s="1"/>
  <c r="BG37" i="2"/>
  <c r="BK34" i="2" s="1"/>
  <c r="AQ37" i="2"/>
  <c r="BC37" i="2" s="1"/>
  <c r="AO37" i="2"/>
  <c r="AP38" i="2" s="1"/>
  <c r="X37" i="2"/>
  <c r="AJ37" i="2" s="1"/>
  <c r="V37" i="2"/>
  <c r="U37" i="2"/>
  <c r="Y34" i="2" s="1"/>
  <c r="E37" i="2"/>
  <c r="Q37" i="2" s="1"/>
  <c r="C37" i="2"/>
  <c r="P37" i="2" s="1"/>
  <c r="R37" i="2" s="1"/>
  <c r="CH36" i="2"/>
  <c r="CE36" i="2"/>
  <c r="CK35" i="2" s="1"/>
  <c r="BO36" i="2"/>
  <c r="BL36" i="2"/>
  <c r="AV36" i="2"/>
  <c r="AS36" i="2"/>
  <c r="AC36" i="2"/>
  <c r="Z36" i="2"/>
  <c r="AF35" i="2" s="1"/>
  <c r="J36" i="2"/>
  <c r="G36" i="2"/>
  <c r="CR35" i="2"/>
  <c r="CO35" i="2"/>
  <c r="CN35" i="2"/>
  <c r="CP35" i="2" s="1"/>
  <c r="CM35" i="2"/>
  <c r="CL35" i="2"/>
  <c r="CJ35" i="2"/>
  <c r="BZ35" i="2"/>
  <c r="BV35" i="2"/>
  <c r="BU35" i="2"/>
  <c r="BG35" i="2"/>
  <c r="BH34" i="2" s="1"/>
  <c r="BC35" i="2"/>
  <c r="BB35" i="2"/>
  <c r="AJ35" i="2"/>
  <c r="AI35" i="2"/>
  <c r="AK35" i="2" s="1"/>
  <c r="U35" i="2"/>
  <c r="Q35" i="2"/>
  <c r="P35" i="2"/>
  <c r="N35" i="2"/>
  <c r="O35" i="2" s="1"/>
  <c r="M35" i="2"/>
  <c r="L35" i="2"/>
  <c r="AB34" i="2"/>
  <c r="V34" i="2"/>
  <c r="I34" i="2"/>
  <c r="F34" i="2"/>
  <c r="C34" i="2"/>
  <c r="CH30" i="2"/>
  <c r="CE30" i="2"/>
  <c r="CJ29" i="2" s="1"/>
  <c r="CM29" i="2" s="1"/>
  <c r="BO30" i="2"/>
  <c r="AV30" i="2"/>
  <c r="AC30" i="2"/>
  <c r="J30" i="2"/>
  <c r="G30" i="2"/>
  <c r="D30" i="2"/>
  <c r="M29" i="2" s="1"/>
  <c r="CR29" i="2"/>
  <c r="CO29" i="2"/>
  <c r="CF29" i="2"/>
  <c r="CD29" i="2"/>
  <c r="CC29" i="2"/>
  <c r="CA29" i="2"/>
  <c r="CB30" i="2" s="1"/>
  <c r="CL29" i="2" s="1"/>
  <c r="BZ29" i="2"/>
  <c r="BM29" i="2"/>
  <c r="BK29" i="2"/>
  <c r="BL30" i="2" s="1"/>
  <c r="BJ29" i="2"/>
  <c r="BV29" i="2" s="1"/>
  <c r="BH29" i="2"/>
  <c r="BI30" i="2" s="1"/>
  <c r="BG29" i="2"/>
  <c r="BN24" i="2" s="1"/>
  <c r="AT29" i="2"/>
  <c r="AR29" i="2"/>
  <c r="AS30" i="2" s="1"/>
  <c r="AQ29" i="2"/>
  <c r="AO29" i="2"/>
  <c r="AP30" i="2" s="1"/>
  <c r="AZ29" i="2" s="1"/>
  <c r="AN29" i="2"/>
  <c r="AU24" i="2" s="1"/>
  <c r="AA29" i="2"/>
  <c r="AJ29" i="2" s="1"/>
  <c r="Y29" i="2"/>
  <c r="Z30" i="2" s="1"/>
  <c r="X29" i="2"/>
  <c r="V29" i="2"/>
  <c r="AI29" i="2" s="1"/>
  <c r="U29" i="2"/>
  <c r="N29" i="2"/>
  <c r="H29" i="2"/>
  <c r="F29" i="2"/>
  <c r="E29" i="2"/>
  <c r="Q29" i="2" s="1"/>
  <c r="C29" i="2"/>
  <c r="P29" i="2" s="1"/>
  <c r="CH28" i="2"/>
  <c r="CE28" i="2"/>
  <c r="BO28" i="2"/>
  <c r="BL28" i="2"/>
  <c r="AV28" i="2"/>
  <c r="AS28" i="2"/>
  <c r="AC28" i="2"/>
  <c r="Z28" i="2"/>
  <c r="J28" i="2"/>
  <c r="G28" i="2"/>
  <c r="CR27" i="2"/>
  <c r="CO27" i="2"/>
  <c r="CC27" i="2"/>
  <c r="CA27" i="2"/>
  <c r="CB28" i="2" s="1"/>
  <c r="BZ27" i="2"/>
  <c r="BJ27" i="2"/>
  <c r="BV27" i="2" s="1"/>
  <c r="BH27" i="2"/>
  <c r="BU27" i="2" s="1"/>
  <c r="BG27" i="2"/>
  <c r="BK24" i="2" s="1"/>
  <c r="AQ27" i="2"/>
  <c r="BC27" i="2" s="1"/>
  <c r="AO27" i="2"/>
  <c r="BB27" i="2" s="1"/>
  <c r="AI27" i="2"/>
  <c r="X27" i="2"/>
  <c r="W28" i="2" s="1"/>
  <c r="V27" i="2"/>
  <c r="U27" i="2"/>
  <c r="AN27" i="2" s="1"/>
  <c r="AR24" i="2" s="1"/>
  <c r="Q27" i="2"/>
  <c r="P27" i="2"/>
  <c r="R27" i="2" s="1"/>
  <c r="E27" i="2"/>
  <c r="C27" i="2"/>
  <c r="D28" i="2" s="1"/>
  <c r="CH26" i="2"/>
  <c r="CE26" i="2"/>
  <c r="BO26" i="2"/>
  <c r="BL26" i="2"/>
  <c r="BS25" i="2" s="1"/>
  <c r="AV26" i="2"/>
  <c r="AS26" i="2"/>
  <c r="AZ25" i="2" s="1"/>
  <c r="AC26" i="2"/>
  <c r="Z26" i="2"/>
  <c r="J26" i="2"/>
  <c r="G26" i="2"/>
  <c r="CR25" i="2"/>
  <c r="CO25" i="2"/>
  <c r="CN25" i="2"/>
  <c r="CP25" i="2" s="1"/>
  <c r="CL25" i="2"/>
  <c r="CK25" i="2"/>
  <c r="CJ25" i="2"/>
  <c r="CM25" i="2" s="1"/>
  <c r="BZ25" i="2"/>
  <c r="BV25" i="2"/>
  <c r="BU25" i="2"/>
  <c r="BG25" i="2"/>
  <c r="BH24" i="2" s="1"/>
  <c r="BC25" i="2"/>
  <c r="BB25" i="2"/>
  <c r="BD25" i="2" s="1"/>
  <c r="AJ25" i="2"/>
  <c r="AI25" i="2"/>
  <c r="AK25" i="2" s="1"/>
  <c r="AG25" i="2"/>
  <c r="AF25" i="2"/>
  <c r="AE25" i="2"/>
  <c r="AH25" i="2" s="1"/>
  <c r="U25" i="2"/>
  <c r="AN55" i="2" s="1"/>
  <c r="Q25" i="2"/>
  <c r="P25" i="2"/>
  <c r="R25" i="2" s="1"/>
  <c r="N25" i="2"/>
  <c r="M25" i="2"/>
  <c r="L25" i="2"/>
  <c r="O25" i="2" s="1"/>
  <c r="AB24" i="2"/>
  <c r="Y24" i="2"/>
  <c r="V24" i="2"/>
  <c r="I24" i="2"/>
  <c r="F24" i="2"/>
  <c r="C24" i="2"/>
  <c r="CH21" i="2"/>
  <c r="BO21" i="2"/>
  <c r="AV21" i="2"/>
  <c r="AC21" i="2"/>
  <c r="J21" i="2"/>
  <c r="CR20" i="2"/>
  <c r="CF20" i="2"/>
  <c r="CD20" i="2"/>
  <c r="CE21" i="2" s="1"/>
  <c r="CC20" i="2"/>
  <c r="CO20" i="2" s="1"/>
  <c r="CA20" i="2"/>
  <c r="CB21" i="2" s="1"/>
  <c r="BZ20" i="2"/>
  <c r="BM20" i="2"/>
  <c r="BK20" i="2"/>
  <c r="BL21" i="2" s="1"/>
  <c r="BJ20" i="2"/>
  <c r="BV20" i="2" s="1"/>
  <c r="BH20" i="2"/>
  <c r="BI21" i="2" s="1"/>
  <c r="BG20" i="2"/>
  <c r="BN15" i="2" s="1"/>
  <c r="AT20" i="2"/>
  <c r="AR20" i="2"/>
  <c r="AS21" i="2" s="1"/>
  <c r="AQ20" i="2"/>
  <c r="AO20" i="2"/>
  <c r="AP21" i="2" s="1"/>
  <c r="AN20" i="2"/>
  <c r="AA20" i="2"/>
  <c r="Y20" i="2"/>
  <c r="Z21" i="2" s="1"/>
  <c r="X20" i="2"/>
  <c r="AJ20" i="2" s="1"/>
  <c r="V20" i="2"/>
  <c r="AI20" i="2" s="1"/>
  <c r="AK20" i="2" s="1"/>
  <c r="U20" i="2"/>
  <c r="H20" i="2"/>
  <c r="F20" i="2"/>
  <c r="G21" i="2" s="1"/>
  <c r="E20" i="2"/>
  <c r="Q20" i="2" s="1"/>
  <c r="C20" i="2"/>
  <c r="D21" i="2" s="1"/>
  <c r="CH19" i="2"/>
  <c r="CE19" i="2"/>
  <c r="BO19" i="2"/>
  <c r="BL19" i="2"/>
  <c r="AV19" i="2"/>
  <c r="AS19" i="2"/>
  <c r="AC19" i="2"/>
  <c r="AF18" i="2" s="1"/>
  <c r="Z19" i="2"/>
  <c r="W19" i="2"/>
  <c r="AG18" i="2" s="1"/>
  <c r="J19" i="2"/>
  <c r="G19" i="2"/>
  <c r="CR18" i="2"/>
  <c r="CO18" i="2"/>
  <c r="CC18" i="2"/>
  <c r="CA18" i="2"/>
  <c r="CB19" i="2" s="1"/>
  <c r="BZ18" i="2"/>
  <c r="BU18" i="2"/>
  <c r="BJ18" i="2"/>
  <c r="BV18" i="2" s="1"/>
  <c r="BH18" i="2"/>
  <c r="BI19" i="2" s="1"/>
  <c r="BG18" i="2"/>
  <c r="BK15" i="2" s="1"/>
  <c r="AQ18" i="2"/>
  <c r="BC18" i="2" s="1"/>
  <c r="AO18" i="2"/>
  <c r="AP19" i="2" s="1"/>
  <c r="AN18" i="2"/>
  <c r="AJ18" i="2"/>
  <c r="AI18" i="2"/>
  <c r="AK18" i="2" s="1"/>
  <c r="X18" i="2"/>
  <c r="V18" i="2"/>
  <c r="U18" i="2"/>
  <c r="AN25" i="2" s="1"/>
  <c r="AO24" i="2" s="1"/>
  <c r="Q18" i="2"/>
  <c r="E18" i="2"/>
  <c r="C18" i="2"/>
  <c r="P18" i="2" s="1"/>
  <c r="R18" i="2" s="1"/>
  <c r="CH17" i="2"/>
  <c r="CL16" i="2" s="1"/>
  <c r="CE17" i="2"/>
  <c r="BO17" i="2"/>
  <c r="BL17" i="2"/>
  <c r="BS16" i="2" s="1"/>
  <c r="AV17" i="2"/>
  <c r="AS17" i="2"/>
  <c r="AC17" i="2"/>
  <c r="AG16" i="2" s="1"/>
  <c r="AH16" i="2" s="1"/>
  <c r="Z17" i="2"/>
  <c r="J17" i="2"/>
  <c r="N16" i="2" s="1"/>
  <c r="G17" i="2"/>
  <c r="CZ16" i="2"/>
  <c r="CT16" i="2"/>
  <c r="CR16" i="2"/>
  <c r="CO16" i="2"/>
  <c r="CP16" i="2" s="1"/>
  <c r="CN16" i="2"/>
  <c r="BZ16" i="2"/>
  <c r="BV16" i="2"/>
  <c r="BU16" i="2"/>
  <c r="BR16" i="2"/>
  <c r="BG16" i="2"/>
  <c r="BC16" i="2"/>
  <c r="BB16" i="2"/>
  <c r="AZ16" i="2"/>
  <c r="AY16" i="2"/>
  <c r="AX16" i="2"/>
  <c r="AJ16" i="2"/>
  <c r="AK16" i="2" s="1"/>
  <c r="AI16" i="2"/>
  <c r="AF16" i="2"/>
  <c r="AE16" i="2"/>
  <c r="U16" i="2"/>
  <c r="V15" i="2" s="1"/>
  <c r="Q16" i="2"/>
  <c r="R16" i="2" s="1"/>
  <c r="P16" i="2"/>
  <c r="BH15" i="2"/>
  <c r="AU15" i="2"/>
  <c r="AR15" i="2"/>
  <c r="AB15" i="2"/>
  <c r="Y15" i="2"/>
  <c r="I15" i="2"/>
  <c r="F15" i="2"/>
  <c r="C15" i="2"/>
  <c r="CH12" i="2"/>
  <c r="BO12" i="2"/>
  <c r="AV12" i="2"/>
  <c r="AC12" i="2"/>
  <c r="J12" i="2"/>
  <c r="CR11" i="2"/>
  <c r="CF11" i="2"/>
  <c r="CD11" i="2"/>
  <c r="CE12" i="2" s="1"/>
  <c r="CC11" i="2"/>
  <c r="CO11" i="2" s="1"/>
  <c r="CA11" i="2"/>
  <c r="CB12" i="2" s="1"/>
  <c r="BZ11" i="2"/>
  <c r="BM11" i="2"/>
  <c r="BK11" i="2"/>
  <c r="BL12" i="2" s="1"/>
  <c r="BJ11" i="2"/>
  <c r="BV11" i="2" s="1"/>
  <c r="BH11" i="2"/>
  <c r="BG11" i="2"/>
  <c r="BN6" i="2" s="1"/>
  <c r="AT11" i="2"/>
  <c r="AR11" i="2"/>
  <c r="AS12" i="2" s="1"/>
  <c r="AQ11" i="2"/>
  <c r="AO11" i="2"/>
  <c r="AN11" i="2"/>
  <c r="AJ11" i="2"/>
  <c r="AA11" i="2"/>
  <c r="Y11" i="2"/>
  <c r="Z12" i="2" s="1"/>
  <c r="X11" i="2"/>
  <c r="V11" i="2"/>
  <c r="AI11" i="2" s="1"/>
  <c r="AK11" i="2" s="1"/>
  <c r="U11" i="2"/>
  <c r="AN16" i="2" s="1"/>
  <c r="AO15" i="2" s="1"/>
  <c r="H11" i="2"/>
  <c r="F11" i="2"/>
  <c r="G12" i="2" s="1"/>
  <c r="E11" i="2"/>
  <c r="D12" i="2" s="1"/>
  <c r="C11" i="2"/>
  <c r="P11" i="2" s="1"/>
  <c r="CH10" i="2"/>
  <c r="CE10" i="2"/>
  <c r="CB10" i="2"/>
  <c r="CJ9" i="2" s="1"/>
  <c r="CM9" i="2" s="1"/>
  <c r="BO10" i="2"/>
  <c r="BL10" i="2"/>
  <c r="AV10" i="2"/>
  <c r="AS10" i="2"/>
  <c r="AC10" i="2"/>
  <c r="Z10" i="2"/>
  <c r="J10" i="2"/>
  <c r="G10" i="2"/>
  <c r="CR9" i="2"/>
  <c r="CN9" i="2"/>
  <c r="CP9" i="2" s="1"/>
  <c r="CL9" i="2"/>
  <c r="CK9" i="2"/>
  <c r="CC9" i="2"/>
  <c r="CO9" i="2" s="1"/>
  <c r="CA9" i="2"/>
  <c r="BZ9" i="2"/>
  <c r="BJ9" i="2"/>
  <c r="BV9" i="2" s="1"/>
  <c r="BH9" i="2"/>
  <c r="BI10" i="2" s="1"/>
  <c r="BG9" i="2"/>
  <c r="BK6" i="2" s="1"/>
  <c r="AQ9" i="2"/>
  <c r="BC9" i="2" s="1"/>
  <c r="AO9" i="2"/>
  <c r="BB9" i="2" s="1"/>
  <c r="X9" i="2"/>
  <c r="W10" i="2" s="1"/>
  <c r="V9" i="2"/>
  <c r="AI9" i="2" s="1"/>
  <c r="U9" i="2"/>
  <c r="AN35" i="2" s="1"/>
  <c r="AO34" i="2" s="1"/>
  <c r="P9" i="2"/>
  <c r="R9" i="2" s="1"/>
  <c r="E9" i="2"/>
  <c r="Q9" i="2" s="1"/>
  <c r="C9" i="2"/>
  <c r="D10" i="2" s="1"/>
  <c r="CH8" i="2"/>
  <c r="CE8" i="2"/>
  <c r="BO8" i="2"/>
  <c r="BL8" i="2"/>
  <c r="BR7" i="2" s="1"/>
  <c r="AV8" i="2"/>
  <c r="AZ7" i="2" s="1"/>
  <c r="AS8" i="2"/>
  <c r="AY7" i="2" s="1"/>
  <c r="AC8" i="2"/>
  <c r="Z8" i="2"/>
  <c r="J8" i="2"/>
  <c r="G8" i="2"/>
  <c r="CZ7" i="2"/>
  <c r="CT7" i="2"/>
  <c r="CR7" i="2"/>
  <c r="CP7" i="2"/>
  <c r="CO7" i="2"/>
  <c r="CN7" i="2"/>
  <c r="CL7" i="2"/>
  <c r="CK7" i="2"/>
  <c r="CJ7" i="2"/>
  <c r="CM7" i="2" s="1"/>
  <c r="BZ7" i="2"/>
  <c r="BV7" i="2"/>
  <c r="BU7" i="2"/>
  <c r="BQ7" i="2"/>
  <c r="BG7" i="2"/>
  <c r="BH6" i="2" s="1"/>
  <c r="BC7" i="2"/>
  <c r="BB7" i="2"/>
  <c r="AN7" i="2"/>
  <c r="AK7" i="2"/>
  <c r="AJ7" i="2"/>
  <c r="AI7" i="2"/>
  <c r="AG7" i="2"/>
  <c r="AF7" i="2"/>
  <c r="AE7" i="2"/>
  <c r="AH7" i="2" s="1"/>
  <c r="U7" i="2"/>
  <c r="AN9" i="2" s="1"/>
  <c r="AR6" i="2" s="1"/>
  <c r="R7" i="2"/>
  <c r="Q7" i="2"/>
  <c r="P7" i="2"/>
  <c r="N7" i="2"/>
  <c r="M7" i="2"/>
  <c r="L7" i="2"/>
  <c r="O7" i="2" s="1"/>
  <c r="AU6" i="2"/>
  <c r="AO6" i="2"/>
  <c r="Y6" i="2"/>
  <c r="I6" i="2"/>
  <c r="F6" i="2"/>
  <c r="C6" i="2"/>
  <c r="CH3" i="2"/>
  <c r="CB3" i="2"/>
  <c r="CL2" i="2" s="1"/>
  <c r="AS3" i="2"/>
  <c r="AP3" i="2"/>
  <c r="AC3" i="2"/>
  <c r="CO2" i="2"/>
  <c r="CP2" i="2" s="1"/>
  <c r="CN2" i="2"/>
  <c r="CI2" i="2"/>
  <c r="CG2" i="2"/>
  <c r="CF2" i="2"/>
  <c r="CD2" i="2"/>
  <c r="CE3" i="2" s="1"/>
  <c r="CC2" i="2"/>
  <c r="CA2" i="2"/>
  <c r="BV2" i="2"/>
  <c r="BU2" i="2"/>
  <c r="BW2" i="2" s="1"/>
  <c r="BP2" i="2"/>
  <c r="BN2" i="2"/>
  <c r="BO3" i="2" s="1"/>
  <c r="BM2" i="2"/>
  <c r="BK2" i="2"/>
  <c r="BL3" i="2" s="1"/>
  <c r="BJ2" i="2"/>
  <c r="BH2" i="2"/>
  <c r="BI3" i="2" s="1"/>
  <c r="BD2" i="2"/>
  <c r="BC2" i="2"/>
  <c r="BB2" i="2"/>
  <c r="AW2" i="2"/>
  <c r="AU2" i="2"/>
  <c r="AV3" i="2" s="1"/>
  <c r="AT2" i="2"/>
  <c r="AR2" i="2"/>
  <c r="AQ2" i="2"/>
  <c r="AO2" i="2"/>
  <c r="AJ2" i="2"/>
  <c r="AI2" i="2"/>
  <c r="AK2" i="2" s="1"/>
  <c r="AD2" i="2"/>
  <c r="AB2" i="2"/>
  <c r="AA2" i="2"/>
  <c r="Y2" i="2"/>
  <c r="Z3" i="2" s="1"/>
  <c r="X2" i="2"/>
  <c r="V2" i="2"/>
  <c r="W3" i="2" s="1"/>
  <c r="Q2" i="2"/>
  <c r="R2" i="2" s="1"/>
  <c r="P2" i="2"/>
  <c r="K2" i="2"/>
  <c r="I2" i="2"/>
  <c r="J3" i="2" s="1"/>
  <c r="H2" i="2"/>
  <c r="F2" i="2"/>
  <c r="G3" i="2" s="1"/>
  <c r="E2" i="2"/>
  <c r="C2" i="2"/>
  <c r="D3" i="2" s="1"/>
  <c r="CG77" i="2" l="1"/>
  <c r="W31" i="4"/>
  <c r="Y17" i="4" s="1"/>
  <c r="CG97" i="2"/>
  <c r="W29" i="4"/>
  <c r="Y26" i="4" s="1"/>
  <c r="CD106" i="2"/>
  <c r="BW107" i="2"/>
  <c r="CA68" i="2"/>
  <c r="W24" i="4"/>
  <c r="Y6" i="4" s="1"/>
  <c r="CA106" i="2"/>
  <c r="W26" i="4"/>
  <c r="Y29" i="4" s="1"/>
  <c r="CD97" i="2"/>
  <c r="W25" i="4"/>
  <c r="Y25" i="4" s="1"/>
  <c r="BW98" i="2"/>
  <c r="BQ98" i="2"/>
  <c r="BT98" i="2" s="1"/>
  <c r="BS98" i="2"/>
  <c r="BR100" i="2"/>
  <c r="BS100" i="2"/>
  <c r="BU100" i="2"/>
  <c r="BW100" i="2" s="1"/>
  <c r="CD77" i="2"/>
  <c r="W12" i="4"/>
  <c r="Y16" i="4" s="1"/>
  <c r="CG68" i="2"/>
  <c r="W11" i="4"/>
  <c r="Y8" i="4" s="1"/>
  <c r="BW78" i="2"/>
  <c r="BW80" i="2"/>
  <c r="BQ78" i="2"/>
  <c r="BT78" i="2" s="1"/>
  <c r="CA97" i="2"/>
  <c r="CD68" i="2"/>
  <c r="W7" i="4"/>
  <c r="Y7" i="4" s="1"/>
  <c r="CA77" i="2"/>
  <c r="W8" i="4"/>
  <c r="Y11" i="4" s="1"/>
  <c r="BU73" i="2"/>
  <c r="BV73" i="2"/>
  <c r="BW73" i="2" s="1"/>
  <c r="BS73" i="2"/>
  <c r="BI72" i="2"/>
  <c r="BS69" i="2"/>
  <c r="BQ69" i="2"/>
  <c r="CG43" i="2"/>
  <c r="W37" i="3"/>
  <c r="Y34" i="3" s="1"/>
  <c r="CG24" i="2"/>
  <c r="W38" i="3"/>
  <c r="Y18" i="3" s="1"/>
  <c r="BW53" i="2"/>
  <c r="BV55" i="2"/>
  <c r="BT53" i="2"/>
  <c r="BW55" i="2"/>
  <c r="CA52" i="2"/>
  <c r="W34" i="3"/>
  <c r="Y37" i="3" s="1"/>
  <c r="CD43" i="2"/>
  <c r="W33" i="3"/>
  <c r="Y33" i="3" s="1"/>
  <c r="CG34" i="2"/>
  <c r="W32" i="3"/>
  <c r="Y29" i="3" s="1"/>
  <c r="BV48" i="2"/>
  <c r="BW44" i="2"/>
  <c r="BW46" i="2"/>
  <c r="CA43" i="2"/>
  <c r="W29" i="3"/>
  <c r="Y32" i="3" s="1"/>
  <c r="CD34" i="2"/>
  <c r="W28" i="3"/>
  <c r="Y28" i="3" s="1"/>
  <c r="CA6" i="2"/>
  <c r="W27" i="3"/>
  <c r="Y6" i="3" s="1"/>
  <c r="BV39" i="2"/>
  <c r="BQ39" i="2"/>
  <c r="BT39" i="2" s="1"/>
  <c r="BR39" i="2"/>
  <c r="BI38" i="2"/>
  <c r="BQ37" i="2" s="1"/>
  <c r="BW35" i="2"/>
  <c r="BW37" i="2"/>
  <c r="CG15" i="2"/>
  <c r="W16" i="3"/>
  <c r="Y13" i="3" s="1"/>
  <c r="CD24" i="2"/>
  <c r="W17" i="3"/>
  <c r="Y17" i="3" s="1"/>
  <c r="CD52" i="2"/>
  <c r="W18" i="3"/>
  <c r="Y38" i="3" s="1"/>
  <c r="BU29" i="2"/>
  <c r="BW29" i="2" s="1"/>
  <c r="BR29" i="2"/>
  <c r="BW25" i="2"/>
  <c r="BW27" i="2"/>
  <c r="CG6" i="2"/>
  <c r="W11" i="3"/>
  <c r="Y8" i="3" s="1"/>
  <c r="CD15" i="2"/>
  <c r="W12" i="3"/>
  <c r="Y12" i="3" s="1"/>
  <c r="CA24" i="2"/>
  <c r="W13" i="3"/>
  <c r="Y16" i="3" s="1"/>
  <c r="BW16" i="2"/>
  <c r="BS18" i="2"/>
  <c r="BR18" i="2"/>
  <c r="BQ16" i="2"/>
  <c r="BT16" i="2" s="1"/>
  <c r="CA34" i="2"/>
  <c r="W6" i="3"/>
  <c r="Y27" i="3" s="1"/>
  <c r="CD6" i="2"/>
  <c r="W7" i="3"/>
  <c r="Y7" i="3" s="1"/>
  <c r="CA15" i="2"/>
  <c r="W8" i="3"/>
  <c r="Y11" i="3" s="1"/>
  <c r="BU11" i="2"/>
  <c r="BW7" i="2"/>
  <c r="BI12" i="2"/>
  <c r="BS11" i="2" s="1"/>
  <c r="BU9" i="2"/>
  <c r="BW9" i="2" s="1"/>
  <c r="AC16" i="5"/>
  <c r="BG92" i="2"/>
  <c r="BN87" i="2" s="1"/>
  <c r="CD87" i="2"/>
  <c r="BK52" i="2"/>
  <c r="BB109" i="2"/>
  <c r="BD107" i="2"/>
  <c r="BD109" i="2"/>
  <c r="BA107" i="2"/>
  <c r="BC102" i="2"/>
  <c r="AZ98" i="2"/>
  <c r="BA98" i="2" s="1"/>
  <c r="AP101" i="2"/>
  <c r="AY100" i="2" s="1"/>
  <c r="BD100" i="2"/>
  <c r="BC82" i="2"/>
  <c r="BD78" i="2"/>
  <c r="AZ80" i="2"/>
  <c r="AX80" i="2"/>
  <c r="BA80" i="2" s="1"/>
  <c r="AZ78" i="2"/>
  <c r="BB80" i="2"/>
  <c r="BD80" i="2" s="1"/>
  <c r="BB73" i="2"/>
  <c r="BD73" i="2"/>
  <c r="AP74" i="2"/>
  <c r="BD69" i="2"/>
  <c r="AY53" i="2"/>
  <c r="AZ53" i="2"/>
  <c r="BA53" i="2" s="1"/>
  <c r="BC55" i="2"/>
  <c r="BD53" i="2"/>
  <c r="AP56" i="2"/>
  <c r="AY55" i="2" s="1"/>
  <c r="BD55" i="2"/>
  <c r="BC48" i="2"/>
  <c r="AP49" i="2"/>
  <c r="AY48" i="2"/>
  <c r="BD44" i="2"/>
  <c r="BB39" i="2"/>
  <c r="BC39" i="2"/>
  <c r="AP40" i="2"/>
  <c r="BB37" i="2"/>
  <c r="BD37" i="2"/>
  <c r="BC29" i="2"/>
  <c r="AP28" i="2"/>
  <c r="BC20" i="2"/>
  <c r="BA16" i="2"/>
  <c r="BB18" i="2"/>
  <c r="BD18" i="2" s="1"/>
  <c r="BD16" i="2"/>
  <c r="BB11" i="2"/>
  <c r="BC11" i="2"/>
  <c r="AP12" i="2"/>
  <c r="AX11" i="2" s="1"/>
  <c r="AY11" i="2"/>
  <c r="AX7" i="2"/>
  <c r="BA7" i="2" s="1"/>
  <c r="BD7" i="2"/>
  <c r="BD9" i="2"/>
  <c r="J17" i="4"/>
  <c r="O16" i="4"/>
  <c r="G14" i="5"/>
  <c r="DG14" i="5"/>
  <c r="CT18" i="5"/>
  <c r="T36" i="5"/>
  <c r="DH36" i="5"/>
  <c r="BS13" i="5"/>
  <c r="AT18" i="5"/>
  <c r="G30" i="5"/>
  <c r="DT36" i="5"/>
  <c r="CG14" i="5"/>
  <c r="BH18" i="5"/>
  <c r="AT36" i="5"/>
  <c r="S13" i="5"/>
  <c r="CG30" i="5"/>
  <c r="T12" i="4"/>
  <c r="BW18" i="2"/>
  <c r="BS2" i="2"/>
  <c r="BR2" i="2"/>
  <c r="BQ2" i="2"/>
  <c r="BT2" i="2" s="1"/>
  <c r="AX18" i="2"/>
  <c r="AZ18" i="2"/>
  <c r="AY18" i="2"/>
  <c r="BS20" i="2"/>
  <c r="BR20" i="2"/>
  <c r="BQ20" i="2"/>
  <c r="BT20" i="2" s="1"/>
  <c r="AK29" i="2"/>
  <c r="AF9" i="2"/>
  <c r="AE9" i="2"/>
  <c r="AH9" i="2" s="1"/>
  <c r="AG9" i="2"/>
  <c r="AX2" i="2"/>
  <c r="N9" i="2"/>
  <c r="M9" i="2"/>
  <c r="L9" i="2"/>
  <c r="BW11" i="2"/>
  <c r="CL18" i="2"/>
  <c r="CK18" i="2"/>
  <c r="CJ18" i="2"/>
  <c r="M20" i="2"/>
  <c r="L20" i="2"/>
  <c r="O20" i="2" s="1"/>
  <c r="N20" i="2"/>
  <c r="AE27" i="2"/>
  <c r="AH27" i="2" s="1"/>
  <c r="AG27" i="2"/>
  <c r="AF27" i="2"/>
  <c r="L11" i="2"/>
  <c r="O11" i="2" s="1"/>
  <c r="N11" i="2"/>
  <c r="M11" i="2"/>
  <c r="R29" i="2"/>
  <c r="BS9" i="2"/>
  <c r="BR9" i="2"/>
  <c r="BQ9" i="2"/>
  <c r="AY20" i="2"/>
  <c r="AX20" i="2"/>
  <c r="AZ20" i="2"/>
  <c r="N27" i="2"/>
  <c r="M27" i="2"/>
  <c r="L27" i="2"/>
  <c r="O27" i="2" s="1"/>
  <c r="CL27" i="2"/>
  <c r="CK27" i="2"/>
  <c r="CJ27" i="2"/>
  <c r="CM27" i="2" s="1"/>
  <c r="BD11" i="2"/>
  <c r="CK20" i="2"/>
  <c r="CJ20" i="2"/>
  <c r="CM20" i="2" s="1"/>
  <c r="CL20" i="2"/>
  <c r="CJ11" i="2"/>
  <c r="CM11" i="2" s="1"/>
  <c r="CK11" i="2"/>
  <c r="CL11" i="2"/>
  <c r="L2" i="2"/>
  <c r="O2" i="2" s="1"/>
  <c r="N2" i="2"/>
  <c r="M2" i="2"/>
  <c r="AG2" i="2"/>
  <c r="AF2" i="2"/>
  <c r="AE2" i="2"/>
  <c r="AH2" i="2" s="1"/>
  <c r="AY2" i="2"/>
  <c r="CL71" i="2"/>
  <c r="CK71" i="2"/>
  <c r="CJ71" i="2"/>
  <c r="CM71" i="2" s="1"/>
  <c r="AE73" i="2"/>
  <c r="AH73" i="2" s="1"/>
  <c r="AG73" i="2"/>
  <c r="AF73" i="2"/>
  <c r="AZ73" i="2"/>
  <c r="AY73" i="2"/>
  <c r="AX73" i="2"/>
  <c r="BA73" i="2" s="1"/>
  <c r="BS7" i="2"/>
  <c r="BT7" i="2" s="1"/>
  <c r="AZ2" i="2"/>
  <c r="CJ2" i="2"/>
  <c r="CM2" i="2" s="1"/>
  <c r="AZ11" i="2"/>
  <c r="BA11" i="2" s="1"/>
  <c r="BQ18" i="2"/>
  <c r="BT18" i="2" s="1"/>
  <c r="W21" i="2"/>
  <c r="BB29" i="2"/>
  <c r="AI37" i="2"/>
  <c r="AK37" i="2" s="1"/>
  <c r="W38" i="2"/>
  <c r="AH39" i="2"/>
  <c r="AB43" i="2"/>
  <c r="AG48" i="2"/>
  <c r="AF48" i="2"/>
  <c r="AE48" i="2"/>
  <c r="CM69" i="2"/>
  <c r="N80" i="2"/>
  <c r="L80" i="2"/>
  <c r="M80" i="2"/>
  <c r="CK2" i="2"/>
  <c r="V6" i="2"/>
  <c r="AP10" i="2"/>
  <c r="W12" i="2"/>
  <c r="P20" i="2"/>
  <c r="R20" i="2" s="1"/>
  <c r="BB20" i="2"/>
  <c r="BD20" i="2" s="1"/>
  <c r="CN20" i="2"/>
  <c r="CP20" i="2" s="1"/>
  <c r="CL39" i="2"/>
  <c r="CK39" i="2"/>
  <c r="CJ39" i="2"/>
  <c r="BU48" i="2"/>
  <c r="N48" i="2"/>
  <c r="O48" i="2" s="1"/>
  <c r="M48" i="2"/>
  <c r="N57" i="2"/>
  <c r="BV57" i="2"/>
  <c r="CN57" i="2"/>
  <c r="CP57" i="2" s="1"/>
  <c r="BS90" i="2"/>
  <c r="BR90" i="2"/>
  <c r="BQ90" i="2"/>
  <c r="AJ9" i="2"/>
  <c r="AK9" i="2" s="1"/>
  <c r="BQ11" i="2"/>
  <c r="CN11" i="2"/>
  <c r="CP11" i="2" s="1"/>
  <c r="D19" i="2"/>
  <c r="AR52" i="2"/>
  <c r="AN57" i="2"/>
  <c r="AU52" i="2" s="1"/>
  <c r="AY27" i="2"/>
  <c r="CK29" i="2"/>
  <c r="W30" i="2"/>
  <c r="AN46" i="2"/>
  <c r="AR43" i="2" s="1"/>
  <c r="V43" i="2"/>
  <c r="BA44" i="2"/>
  <c r="M46" i="2"/>
  <c r="L46" i="2"/>
  <c r="O46" i="2" s="1"/>
  <c r="BS46" i="2"/>
  <c r="BR46" i="2"/>
  <c r="BQ46" i="2"/>
  <c r="CB56" i="2"/>
  <c r="CN55" i="2"/>
  <c r="CP55" i="2" s="1"/>
  <c r="BS57" i="2"/>
  <c r="BR57" i="2"/>
  <c r="BQ57" i="2"/>
  <c r="BT57" i="2" s="1"/>
  <c r="M64" i="2"/>
  <c r="L64" i="2"/>
  <c r="O64" i="2" s="1"/>
  <c r="BR64" i="2"/>
  <c r="BQ64" i="2"/>
  <c r="BT64" i="2" s="1"/>
  <c r="AG64" i="2"/>
  <c r="AF64" i="2"/>
  <c r="AE64" i="2"/>
  <c r="AN98" i="2"/>
  <c r="AO97" i="2" s="1"/>
  <c r="V68" i="2"/>
  <c r="AG69" i="2"/>
  <c r="AF69" i="2"/>
  <c r="Q71" i="2"/>
  <c r="D72" i="2"/>
  <c r="AB6" i="2"/>
  <c r="Q11" i="2"/>
  <c r="R11" i="2" s="1"/>
  <c r="BR11" i="2"/>
  <c r="AX25" i="2"/>
  <c r="BA25" i="2" s="1"/>
  <c r="BQ25" i="2"/>
  <c r="BT25" i="2" s="1"/>
  <c r="BI28" i="2"/>
  <c r="R35" i="2"/>
  <c r="BD35" i="2"/>
  <c r="AG35" i="2"/>
  <c r="AE35" i="2"/>
  <c r="CM44" i="2"/>
  <c r="AE46" i="2"/>
  <c r="AH46" i="2" s="1"/>
  <c r="Q48" i="2"/>
  <c r="R48" i="2" s="1"/>
  <c r="CL48" i="2"/>
  <c r="CM48" i="2" s="1"/>
  <c r="CK48" i="2"/>
  <c r="N53" i="2"/>
  <c r="AX55" i="2"/>
  <c r="AE69" i="2"/>
  <c r="AK73" i="2"/>
  <c r="L16" i="2"/>
  <c r="O16" i="2" s="1"/>
  <c r="CJ16" i="2"/>
  <c r="CM16" i="2" s="1"/>
  <c r="AE18" i="2"/>
  <c r="AH18" i="2" s="1"/>
  <c r="AY25" i="2"/>
  <c r="BR25" i="2"/>
  <c r="AJ27" i="2"/>
  <c r="AK27" i="2" s="1"/>
  <c r="AX29" i="2"/>
  <c r="BA29" i="2" s="1"/>
  <c r="AZ35" i="2"/>
  <c r="AY35" i="2"/>
  <c r="AX35" i="2"/>
  <c r="L37" i="2"/>
  <c r="O37" i="2" s="1"/>
  <c r="AN37" i="2"/>
  <c r="AR34" i="2" s="1"/>
  <c r="N39" i="2"/>
  <c r="M39" i="2"/>
  <c r="L39" i="2"/>
  <c r="AF46" i="2"/>
  <c r="BS48" i="2"/>
  <c r="BR48" i="2"/>
  <c r="BQ48" i="2"/>
  <c r="O53" i="2"/>
  <c r="CM53" i="2"/>
  <c r="O57" i="2"/>
  <c r="BZ57" i="2"/>
  <c r="CG52" i="2" s="1"/>
  <c r="AX64" i="2"/>
  <c r="BW71" i="2"/>
  <c r="M16" i="2"/>
  <c r="CK16" i="2"/>
  <c r="BU20" i="2"/>
  <c r="BW20" i="2" s="1"/>
  <c r="BD27" i="2"/>
  <c r="L29" i="2"/>
  <c r="O29" i="2" s="1"/>
  <c r="AY29" i="2"/>
  <c r="BS29" i="2"/>
  <c r="BQ29" i="2"/>
  <c r="M37" i="2"/>
  <c r="AZ37" i="2"/>
  <c r="AY37" i="2"/>
  <c r="AX37" i="2"/>
  <c r="BR37" i="2"/>
  <c r="AK46" i="2"/>
  <c r="AI48" i="2"/>
  <c r="AK48" i="2" s="1"/>
  <c r="AH53" i="2"/>
  <c r="P55" i="2"/>
  <c r="R55" i="2" s="1"/>
  <c r="D56" i="2"/>
  <c r="CJ57" i="2"/>
  <c r="CL57" i="2"/>
  <c r="CK57" i="2"/>
  <c r="AX57" i="2"/>
  <c r="BA57" i="2" s="1"/>
  <c r="AY57" i="2"/>
  <c r="AI71" i="2"/>
  <c r="AK71" i="2" s="1"/>
  <c r="W72" i="2"/>
  <c r="CN18" i="2"/>
  <c r="CP18" i="2" s="1"/>
  <c r="CN27" i="2"/>
  <c r="CP27" i="2" s="1"/>
  <c r="BS35" i="2"/>
  <c r="BS37" i="2"/>
  <c r="AZ39" i="2"/>
  <c r="AY39" i="2"/>
  <c r="AX39" i="2"/>
  <c r="BS44" i="2"/>
  <c r="BR44" i="2"/>
  <c r="BQ44" i="2"/>
  <c r="BB46" i="2"/>
  <c r="BD46" i="2" s="1"/>
  <c r="AP47" i="2"/>
  <c r="BD48" i="2"/>
  <c r="CJ64" i="2"/>
  <c r="CM64" i="2" s="1"/>
  <c r="CL64" i="2"/>
  <c r="N109" i="2"/>
  <c r="M109" i="2"/>
  <c r="L109" i="2"/>
  <c r="R111" i="2"/>
  <c r="CP71" i="2"/>
  <c r="AP72" i="2"/>
  <c r="BQ73" i="2"/>
  <c r="BT73" i="2" s="1"/>
  <c r="AY82" i="2"/>
  <c r="AX82" i="2"/>
  <c r="BA82" i="2" s="1"/>
  <c r="N98" i="2"/>
  <c r="M98" i="2"/>
  <c r="AG102" i="2"/>
  <c r="AF102" i="2"/>
  <c r="AE102" i="2"/>
  <c r="AZ109" i="2"/>
  <c r="AY109" i="2"/>
  <c r="AX109" i="2"/>
  <c r="BR111" i="2"/>
  <c r="BQ111" i="2"/>
  <c r="BS111" i="2"/>
  <c r="CN29" i="2"/>
  <c r="CP29" i="2" s="1"/>
  <c r="AY44" i="2"/>
  <c r="CK44" i="2"/>
  <c r="P57" i="2"/>
  <c r="R57" i="2" s="1"/>
  <c r="P73" i="2"/>
  <c r="R73" i="2" s="1"/>
  <c r="CJ73" i="2"/>
  <c r="CM73" i="2" s="1"/>
  <c r="AX78" i="2"/>
  <c r="BA78" i="2" s="1"/>
  <c r="AY80" i="2"/>
  <c r="CP80" i="2"/>
  <c r="P82" i="2"/>
  <c r="R82" i="2" s="1"/>
  <c r="AY88" i="2"/>
  <c r="AZ88" i="2"/>
  <c r="P92" i="2"/>
  <c r="R92" i="2" s="1"/>
  <c r="CL92" i="2"/>
  <c r="CK92" i="2"/>
  <c r="CJ92" i="2"/>
  <c r="M100" i="2"/>
  <c r="L100" i="2"/>
  <c r="N100" i="2"/>
  <c r="AJ102" i="2"/>
  <c r="AI39" i="2"/>
  <c r="AK39" i="2" s="1"/>
  <c r="BU39" i="2"/>
  <c r="AN48" i="2"/>
  <c r="AU43" i="2" s="1"/>
  <c r="Y52" i="2"/>
  <c r="AZ64" i="2"/>
  <c r="AE78" i="2"/>
  <c r="AH78" i="2" s="1"/>
  <c r="AY78" i="2"/>
  <c r="Q80" i="2"/>
  <c r="R80" i="2" s="1"/>
  <c r="AI80" i="2"/>
  <c r="AK80" i="2" s="1"/>
  <c r="AI82" i="2"/>
  <c r="BT88" i="2"/>
  <c r="BR88" i="2"/>
  <c r="BS88" i="2"/>
  <c r="BB90" i="2"/>
  <c r="BD90" i="2" s="1"/>
  <c r="AP91" i="2"/>
  <c r="AZ92" i="2"/>
  <c r="AY92" i="2"/>
  <c r="AX92" i="2"/>
  <c r="L98" i="2"/>
  <c r="AZ100" i="2"/>
  <c r="AX100" i="2"/>
  <c r="N102" i="2"/>
  <c r="M102" i="2"/>
  <c r="L102" i="2"/>
  <c r="O102" i="2" s="1"/>
  <c r="CL102" i="2"/>
  <c r="CK102" i="2"/>
  <c r="CJ102" i="2"/>
  <c r="CM102" i="2" s="1"/>
  <c r="R109" i="2"/>
  <c r="AZ111" i="2"/>
  <c r="AX111" i="2"/>
  <c r="BQ35" i="2"/>
  <c r="CN37" i="2"/>
  <c r="CP37" i="2" s="1"/>
  <c r="CN48" i="2"/>
  <c r="CP48" i="2" s="1"/>
  <c r="W58" i="2"/>
  <c r="AG55" i="2" s="1"/>
  <c r="BI81" i="2"/>
  <c r="AJ82" i="2"/>
  <c r="BB82" i="2"/>
  <c r="BD82" i="2" s="1"/>
  <c r="M82" i="2"/>
  <c r="L82" i="2"/>
  <c r="O82" i="2" s="1"/>
  <c r="CK82" i="2"/>
  <c r="CJ82" i="2"/>
  <c r="CM82" i="2" s="1"/>
  <c r="BU90" i="2"/>
  <c r="N92" i="2"/>
  <c r="M92" i="2"/>
  <c r="L92" i="2"/>
  <c r="O92" i="2" s="1"/>
  <c r="BS102" i="2"/>
  <c r="BR102" i="2"/>
  <c r="BQ102" i="2"/>
  <c r="BR35" i="2"/>
  <c r="CJ46" i="2"/>
  <c r="CM46" i="2" s="1"/>
  <c r="R71" i="2"/>
  <c r="BS71" i="2"/>
  <c r="BS82" i="2"/>
  <c r="BQ82" i="2"/>
  <c r="CP82" i="2"/>
  <c r="CK88" i="2"/>
  <c r="CL88" i="2"/>
  <c r="CM88" i="2" s="1"/>
  <c r="CJ98" i="2"/>
  <c r="CM98" i="2" s="1"/>
  <c r="BV102" i="2"/>
  <c r="BS107" i="2"/>
  <c r="BT107" i="2" s="1"/>
  <c r="BR107" i="2"/>
  <c r="BW109" i="2"/>
  <c r="CL109" i="2"/>
  <c r="CK109" i="2"/>
  <c r="CJ109" i="2"/>
  <c r="CM109" i="2" s="1"/>
  <c r="L73" i="2"/>
  <c r="O73" i="2" s="1"/>
  <c r="CN73" i="2"/>
  <c r="CP73" i="2" s="1"/>
  <c r="AE80" i="2"/>
  <c r="AH80" i="2" s="1"/>
  <c r="BV82" i="2"/>
  <c r="AE82" i="2"/>
  <c r="AH82" i="2" s="1"/>
  <c r="BA88" i="2"/>
  <c r="BB92" i="2"/>
  <c r="BR92" i="2"/>
  <c r="AZ102" i="2"/>
  <c r="AY102" i="2"/>
  <c r="AX102" i="2"/>
  <c r="W112" i="2"/>
  <c r="BR73" i="2"/>
  <c r="CL80" i="2"/>
  <c r="CM80" i="2" s="1"/>
  <c r="AF82" i="2"/>
  <c r="BC92" i="2"/>
  <c r="CP111" i="2"/>
  <c r="AI90" i="2"/>
  <c r="AK90" i="2" s="1"/>
  <c r="W93" i="2"/>
  <c r="AF90" i="2" s="1"/>
  <c r="W101" i="2"/>
  <c r="AI102" i="2"/>
  <c r="AK102" i="2" s="1"/>
  <c r="BU102" i="2"/>
  <c r="BI110" i="2"/>
  <c r="BU57" i="2"/>
  <c r="BW57" i="2" s="1"/>
  <c r="BU82" i="2"/>
  <c r="BQ92" i="2"/>
  <c r="BT92" i="2" s="1"/>
  <c r="CN92" i="2"/>
  <c r="CP92" i="2" s="1"/>
  <c r="AB97" i="2"/>
  <c r="CB101" i="2"/>
  <c r="D112" i="2"/>
  <c r="P100" i="2"/>
  <c r="R100" i="2" s="1"/>
  <c r="W110" i="2"/>
  <c r="AI111" i="2"/>
  <c r="AK111" i="2" s="1"/>
  <c r="BU111" i="2"/>
  <c r="BW111" i="2" s="1"/>
  <c r="BQ100" i="2"/>
  <c r="P102" i="2"/>
  <c r="R102" i="2" s="1"/>
  <c r="BB102" i="2"/>
  <c r="BV90" i="2"/>
  <c r="CJ107" i="2"/>
  <c r="CM107" i="2" s="1"/>
  <c r="CB112" i="2"/>
  <c r="CK107" i="2"/>
  <c r="BB111" i="2"/>
  <c r="BD111" i="2" s="1"/>
  <c r="V97" i="2"/>
  <c r="Y13" i="4" l="1"/>
  <c r="BT100" i="2"/>
  <c r="Y12" i="4"/>
  <c r="BT82" i="2"/>
  <c r="BT69" i="2"/>
  <c r="BQ71" i="2"/>
  <c r="BT71" i="2" s="1"/>
  <c r="BR71" i="2"/>
  <c r="BT48" i="2"/>
  <c r="BW48" i="2"/>
  <c r="BW39" i="2"/>
  <c r="BT35" i="2"/>
  <c r="BT37" i="2"/>
  <c r="BT11" i="2"/>
  <c r="BD102" i="2"/>
  <c r="BA102" i="2"/>
  <c r="BA100" i="2"/>
  <c r="AZ55" i="2"/>
  <c r="BA55" i="2" s="1"/>
  <c r="AZ48" i="2"/>
  <c r="AX48" i="2"/>
  <c r="BD39" i="2"/>
  <c r="BA35" i="2"/>
  <c r="BD29" i="2"/>
  <c r="AZ27" i="2"/>
  <c r="AX27" i="2"/>
  <c r="BA18" i="2"/>
  <c r="BW82" i="2"/>
  <c r="BA111" i="2"/>
  <c r="AY90" i="2"/>
  <c r="AZ90" i="2"/>
  <c r="AX90" i="2"/>
  <c r="BA90" i="2" s="1"/>
  <c r="N55" i="2"/>
  <c r="M55" i="2"/>
  <c r="L55" i="2"/>
  <c r="CL55" i="2"/>
  <c r="CK55" i="2"/>
  <c r="CJ55" i="2"/>
  <c r="CM55" i="2" s="1"/>
  <c r="AG11" i="2"/>
  <c r="AF11" i="2"/>
  <c r="AE11" i="2"/>
  <c r="AH11" i="2" s="1"/>
  <c r="AH48" i="2"/>
  <c r="AG20" i="2"/>
  <c r="AF20" i="2"/>
  <c r="AE20" i="2"/>
  <c r="AH20" i="2" s="1"/>
  <c r="BA20" i="2"/>
  <c r="CM18" i="2"/>
  <c r="AG71" i="2"/>
  <c r="AF71" i="2"/>
  <c r="AE71" i="2"/>
  <c r="BS27" i="2"/>
  <c r="BR27" i="2"/>
  <c r="BQ27" i="2"/>
  <c r="BT27" i="2" s="1"/>
  <c r="AE55" i="2"/>
  <c r="AH55" i="2" s="1"/>
  <c r="AX9" i="2"/>
  <c r="AZ9" i="2"/>
  <c r="AY9" i="2"/>
  <c r="BA2" i="2"/>
  <c r="BR109" i="2"/>
  <c r="BQ109" i="2"/>
  <c r="BS109" i="2"/>
  <c r="BD92" i="2"/>
  <c r="BQ80" i="2"/>
  <c r="BS80" i="2"/>
  <c r="BR80" i="2"/>
  <c r="O100" i="2"/>
  <c r="AH102" i="2"/>
  <c r="AZ71" i="2"/>
  <c r="AY71" i="2"/>
  <c r="AX71" i="2"/>
  <c r="BA39" i="2"/>
  <c r="BT29" i="2"/>
  <c r="AF55" i="2"/>
  <c r="CM39" i="2"/>
  <c r="BT9" i="2"/>
  <c r="CL111" i="2"/>
  <c r="CK111" i="2"/>
  <c r="CJ111" i="2"/>
  <c r="AG109" i="2"/>
  <c r="AE109" i="2"/>
  <c r="AH109" i="2" s="1"/>
  <c r="AF109" i="2"/>
  <c r="BA64" i="2"/>
  <c r="N18" i="2"/>
  <c r="M18" i="2"/>
  <c r="L18" i="2"/>
  <c r="O18" i="2" s="1"/>
  <c r="BW102" i="2"/>
  <c r="BW90" i="2"/>
  <c r="CK100" i="2"/>
  <c r="CJ100" i="2"/>
  <c r="CM100" i="2" s="1"/>
  <c r="CL100" i="2"/>
  <c r="O98" i="2"/>
  <c r="CM92" i="2"/>
  <c r="O39" i="2"/>
  <c r="N111" i="2"/>
  <c r="L111" i="2"/>
  <c r="M111" i="2"/>
  <c r="AG57" i="2"/>
  <c r="AF57" i="2"/>
  <c r="AE57" i="2"/>
  <c r="AG100" i="2"/>
  <c r="AF100" i="2"/>
  <c r="AE100" i="2"/>
  <c r="AH100" i="2" s="1"/>
  <c r="AF111" i="2"/>
  <c r="AE111" i="2"/>
  <c r="AG111" i="2"/>
  <c r="BT102" i="2"/>
  <c r="BA92" i="2"/>
  <c r="AK82" i="2"/>
  <c r="BT111" i="2"/>
  <c r="O109" i="2"/>
  <c r="AZ46" i="2"/>
  <c r="AY46" i="2"/>
  <c r="AX46" i="2"/>
  <c r="AH69" i="2"/>
  <c r="AH35" i="2"/>
  <c r="AH64" i="2"/>
  <c r="O80" i="2"/>
  <c r="AG37" i="2"/>
  <c r="AF37" i="2"/>
  <c r="AE37" i="2"/>
  <c r="AH37" i="2" s="1"/>
  <c r="O9" i="2"/>
  <c r="AF92" i="2"/>
  <c r="AE92" i="2"/>
  <c r="AG92" i="2"/>
  <c r="AG90" i="2"/>
  <c r="AE90" i="2"/>
  <c r="AH90" i="2" s="1"/>
  <c r="BA37" i="2"/>
  <c r="BT46" i="2"/>
  <c r="AG29" i="2"/>
  <c r="AF29" i="2"/>
  <c r="AE29" i="2"/>
  <c r="BA109" i="2"/>
  <c r="BT44" i="2"/>
  <c r="CM57" i="2"/>
  <c r="N71" i="2"/>
  <c r="M71" i="2"/>
  <c r="L71" i="2"/>
  <c r="O71" i="2" s="1"/>
  <c r="BT90" i="2"/>
  <c r="BT109" i="2" l="1"/>
  <c r="BA48" i="2"/>
  <c r="BA46" i="2"/>
  <c r="BA27" i="2"/>
  <c r="AH29" i="2"/>
  <c r="AH92" i="2"/>
  <c r="AH57" i="2"/>
  <c r="O55" i="2"/>
  <c r="AH71" i="2"/>
  <c r="AH111" i="2"/>
  <c r="O111" i="2"/>
  <c r="BT80" i="2"/>
  <c r="BA9" i="2"/>
  <c r="CM111" i="2"/>
  <c r="BA71" i="2"/>
</calcChain>
</file>

<file path=xl/comments1.xml><?xml version="1.0" encoding="utf-8"?>
<comments xmlns="http://schemas.openxmlformats.org/spreadsheetml/2006/main">
  <authors>
    <author>小山多喜男</author>
  </authors>
  <commentList>
    <comment ref="C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変更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変更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小山多喜男</author>
  </authors>
  <commentList>
    <comment ref="E1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エントリー取り消し
</t>
        </r>
      </text>
    </comment>
  </commentList>
</comments>
</file>

<file path=xl/comments3.xml><?xml version="1.0" encoding="utf-8"?>
<comments xmlns="http://schemas.openxmlformats.org/spreadsheetml/2006/main">
  <authors>
    <author>Takio Koyama</author>
  </authors>
  <commentList>
    <comment ref="J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※KAWANO、飯野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※RECCOS、井田川、飯野、KAWANO、国府B、鼓白、愛宕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<sst xmlns="http://schemas.openxmlformats.org/spreadsheetml/2006/main" count="2976" uniqueCount="605">
  <si>
    <t>令和7年度 鈴鹿市U10リーグ 　第一節</t>
    <rPh sb="6" eb="9">
      <t>スズカシ</t>
    </rPh>
    <rPh sb="17" eb="18">
      <t>ダイ</t>
    </rPh>
    <rPh sb="18" eb="20">
      <t>イッセツ</t>
    </rPh>
    <phoneticPr fontId="4"/>
  </si>
  <si>
    <t>令和7年度 鈴鹿市U10リーグ  　第二節</t>
    <rPh sb="18" eb="19">
      <t>ダイ</t>
    </rPh>
    <rPh sb="19" eb="21">
      <t>ニセツ</t>
    </rPh>
    <phoneticPr fontId="4"/>
  </si>
  <si>
    <t>令和7年度 鈴鹿市U10リーグ 　第三節</t>
    <rPh sb="6" eb="9">
      <t>スズカシ</t>
    </rPh>
    <rPh sb="17" eb="18">
      <t>ダイ</t>
    </rPh>
    <rPh sb="18" eb="19">
      <t>サン</t>
    </rPh>
    <rPh sb="19" eb="20">
      <t>セツ</t>
    </rPh>
    <phoneticPr fontId="4"/>
  </si>
  <si>
    <t>令和7年度 鈴鹿市U10リーグ 　第四節</t>
    <rPh sb="6" eb="9">
      <t>スズカシ</t>
    </rPh>
    <rPh sb="17" eb="18">
      <t>ダイ</t>
    </rPh>
    <rPh sb="18" eb="19">
      <t>シ</t>
    </rPh>
    <rPh sb="19" eb="20">
      <t>セツ</t>
    </rPh>
    <phoneticPr fontId="4"/>
  </si>
  <si>
    <t>令和7年度 鈴鹿市U10リーグ 　第五節</t>
    <rPh sb="17" eb="18">
      <t>ダイ</t>
    </rPh>
    <rPh sb="18" eb="19">
      <t>ゴ</t>
    </rPh>
    <rPh sb="19" eb="20">
      <t>セツ</t>
    </rPh>
    <phoneticPr fontId="4"/>
  </si>
  <si>
    <t>ー</t>
    <phoneticPr fontId="4"/>
  </si>
  <si>
    <t>ー</t>
    <phoneticPr fontId="4"/>
  </si>
  <si>
    <t>ー</t>
    <phoneticPr fontId="4"/>
  </si>
  <si>
    <t>※右上の得点部分と順位を記入(但し、第一節のチーム名は記入)　他は、自動　*青色が例</t>
    <rPh sb="1" eb="3">
      <t>ミギウエ</t>
    </rPh>
    <rPh sb="4" eb="6">
      <t>トクテン</t>
    </rPh>
    <rPh sb="6" eb="8">
      <t>ブブン</t>
    </rPh>
    <rPh sb="9" eb="11">
      <t>ジュンイ</t>
    </rPh>
    <rPh sb="12" eb="14">
      <t>キニュウ</t>
    </rPh>
    <rPh sb="31" eb="32">
      <t>タ</t>
    </rPh>
    <rPh sb="34" eb="36">
      <t>ジドウ</t>
    </rPh>
    <rPh sb="41" eb="42">
      <t>レイ</t>
    </rPh>
    <phoneticPr fontId="8"/>
  </si>
  <si>
    <t>Aグループ １部</t>
    <rPh sb="7" eb="8">
      <t>ブ</t>
    </rPh>
    <phoneticPr fontId="4"/>
  </si>
  <si>
    <t>U10リーグ　総合優勝決定戦</t>
    <rPh sb="7" eb="9">
      <t>ソウゴウ</t>
    </rPh>
    <rPh sb="9" eb="11">
      <t>ユウショウ</t>
    </rPh>
    <rPh sb="11" eb="14">
      <t>ケッテイセン</t>
    </rPh>
    <phoneticPr fontId="4"/>
  </si>
  <si>
    <t>勝ち</t>
    <rPh sb="0" eb="1">
      <t>カ</t>
    </rPh>
    <phoneticPr fontId="4"/>
  </si>
  <si>
    <t>負け</t>
    <rPh sb="0" eb="1">
      <t>マ</t>
    </rPh>
    <phoneticPr fontId="4"/>
  </si>
  <si>
    <t>分け</t>
    <rPh sb="0" eb="1">
      <t>ワ</t>
    </rPh>
    <phoneticPr fontId="4"/>
  </si>
  <si>
    <t>勝ち点</t>
    <rPh sb="0" eb="1">
      <t>カ</t>
    </rPh>
    <rPh sb="2" eb="3">
      <t>テン</t>
    </rPh>
    <phoneticPr fontId="4"/>
  </si>
  <si>
    <t>得点</t>
    <rPh sb="0" eb="2">
      <t>トクテン</t>
    </rPh>
    <phoneticPr fontId="4"/>
  </si>
  <si>
    <t>失点</t>
    <rPh sb="0" eb="2">
      <t>シッテン</t>
    </rPh>
    <phoneticPr fontId="4"/>
  </si>
  <si>
    <t>得失点差</t>
    <rPh sb="0" eb="3">
      <t>トクシッテン</t>
    </rPh>
    <rPh sb="3" eb="4">
      <t>サ</t>
    </rPh>
    <phoneticPr fontId="4"/>
  </si>
  <si>
    <t>順位</t>
    <rPh sb="0" eb="2">
      <t>ジュンイ</t>
    </rPh>
    <phoneticPr fontId="4"/>
  </si>
  <si>
    <t>Aグループ順位</t>
    <rPh sb="5" eb="7">
      <t>ジュンイ</t>
    </rPh>
    <phoneticPr fontId="4"/>
  </si>
  <si>
    <t>SAKAE</t>
    <phoneticPr fontId="4"/>
  </si>
  <si>
    <t>FCジェンティーレ</t>
    <phoneticPr fontId="4"/>
  </si>
  <si>
    <t>グランビーノ鈴峰</t>
    <rPh sb="6" eb="8">
      <t>レイホウ</t>
    </rPh>
    <phoneticPr fontId="4"/>
  </si>
  <si>
    <t>Aグループ 2部</t>
    <rPh sb="7" eb="8">
      <t>ブ</t>
    </rPh>
    <phoneticPr fontId="4"/>
  </si>
  <si>
    <t>U10リーグ　総合3/4位決定戦</t>
    <rPh sb="7" eb="9">
      <t>ソウゴウ</t>
    </rPh>
    <rPh sb="12" eb="13">
      <t>イ</t>
    </rPh>
    <rPh sb="13" eb="16">
      <t>ケッテイセン</t>
    </rPh>
    <phoneticPr fontId="4"/>
  </si>
  <si>
    <t>国府</t>
    <rPh sb="0" eb="2">
      <t>コクフ</t>
    </rPh>
    <phoneticPr fontId="4"/>
  </si>
  <si>
    <t>ー</t>
    <phoneticPr fontId="4"/>
  </si>
  <si>
    <t>稲生</t>
    <rPh sb="0" eb="2">
      <t>イノウ</t>
    </rPh>
    <phoneticPr fontId="4"/>
  </si>
  <si>
    <t>ー</t>
    <phoneticPr fontId="4"/>
  </si>
  <si>
    <t>バレンティア白鳥</t>
    <rPh sb="6" eb="8">
      <t>シラトリ</t>
    </rPh>
    <phoneticPr fontId="4"/>
  </si>
  <si>
    <t>Aグループ 3部</t>
    <rPh sb="7" eb="8">
      <t>ブ</t>
    </rPh>
    <phoneticPr fontId="4"/>
  </si>
  <si>
    <t>鼓白</t>
    <rPh sb="0" eb="2">
      <t>コハク</t>
    </rPh>
    <phoneticPr fontId="4"/>
  </si>
  <si>
    <t>ー</t>
    <phoneticPr fontId="4"/>
  </si>
  <si>
    <t>亀山</t>
    <rPh sb="0" eb="2">
      <t>カメヤマ</t>
    </rPh>
    <phoneticPr fontId="4"/>
  </si>
  <si>
    <t>玉垣</t>
    <rPh sb="0" eb="2">
      <t>タマガキ</t>
    </rPh>
    <phoneticPr fontId="4"/>
  </si>
  <si>
    <t>Bグループ １部</t>
    <rPh sb="7" eb="8">
      <t>ブ</t>
    </rPh>
    <phoneticPr fontId="4"/>
  </si>
  <si>
    <t>Bグループ順位</t>
    <rPh sb="5" eb="7">
      <t>ジュンイ</t>
    </rPh>
    <phoneticPr fontId="4"/>
  </si>
  <si>
    <t>FC KAWANO</t>
    <phoneticPr fontId="4"/>
  </si>
  <si>
    <t>明生</t>
    <rPh sb="0" eb="2">
      <t>メイセイ</t>
    </rPh>
    <phoneticPr fontId="4"/>
  </si>
  <si>
    <t>アレグロッソ旭が丘</t>
    <rPh sb="6" eb="7">
      <t>アサヒ</t>
    </rPh>
    <rPh sb="8" eb="9">
      <t>オカ</t>
    </rPh>
    <phoneticPr fontId="4"/>
  </si>
  <si>
    <t>Bグループ 2部</t>
    <rPh sb="7" eb="8">
      <t>ブ</t>
    </rPh>
    <phoneticPr fontId="4"/>
  </si>
  <si>
    <t xml:space="preserve"> i &amp; K</t>
    <phoneticPr fontId="4"/>
  </si>
  <si>
    <t>箕田WSC</t>
    <rPh sb="0" eb="1">
      <t>ミダ</t>
    </rPh>
    <phoneticPr fontId="4"/>
  </si>
  <si>
    <t>SOUTOKU</t>
    <phoneticPr fontId="4"/>
  </si>
  <si>
    <t>Bグループ 3部</t>
    <rPh sb="7" eb="8">
      <t>ブ</t>
    </rPh>
    <phoneticPr fontId="4"/>
  </si>
  <si>
    <t>愛宕</t>
    <rPh sb="0" eb="2">
      <t>アタゴ</t>
    </rPh>
    <phoneticPr fontId="4"/>
  </si>
  <si>
    <t>ー</t>
    <phoneticPr fontId="4"/>
  </si>
  <si>
    <t>YFT</t>
    <phoneticPr fontId="4"/>
  </si>
  <si>
    <t>令和7年度 鈴鹿市U9リーグ 　第一節</t>
    <rPh sb="8" eb="9">
      <t>シ</t>
    </rPh>
    <rPh sb="16" eb="17">
      <t>ダイ</t>
    </rPh>
    <rPh sb="17" eb="19">
      <t>イッセツ</t>
    </rPh>
    <phoneticPr fontId="4"/>
  </si>
  <si>
    <t>令和7年度 鈴鹿市U9リーグ 　第二節</t>
    <rPh sb="6" eb="9">
      <t>スズカシ</t>
    </rPh>
    <rPh sb="16" eb="17">
      <t>ダイ</t>
    </rPh>
    <rPh sb="17" eb="19">
      <t>ニセツ</t>
    </rPh>
    <phoneticPr fontId="4"/>
  </si>
  <si>
    <t>令和7年度 鈴鹿市U9リーグ 　第三節</t>
    <rPh sb="6" eb="9">
      <t>スズカシ</t>
    </rPh>
    <rPh sb="16" eb="17">
      <t>ダイ</t>
    </rPh>
    <rPh sb="17" eb="18">
      <t>サン</t>
    </rPh>
    <rPh sb="18" eb="19">
      <t>セツ</t>
    </rPh>
    <phoneticPr fontId="4"/>
  </si>
  <si>
    <t>令和7年度 鈴鹿市U9リーグ 　第四節</t>
    <rPh sb="6" eb="9">
      <t>スズカシ</t>
    </rPh>
    <rPh sb="16" eb="17">
      <t>ダイ</t>
    </rPh>
    <rPh sb="17" eb="18">
      <t>シ</t>
    </rPh>
    <rPh sb="18" eb="19">
      <t>セツ</t>
    </rPh>
    <phoneticPr fontId="4"/>
  </si>
  <si>
    <t>令和7年度 鈴鹿市U9リーグ 　第五節</t>
    <rPh sb="6" eb="9">
      <t>スズカシ</t>
    </rPh>
    <rPh sb="16" eb="17">
      <t>ダイ</t>
    </rPh>
    <rPh sb="17" eb="18">
      <t>ゴ</t>
    </rPh>
    <rPh sb="18" eb="19">
      <t>セツ</t>
    </rPh>
    <phoneticPr fontId="4"/>
  </si>
  <si>
    <r>
      <t>令和7年度 鈴鹿市U9リーグ 　</t>
    </r>
    <r>
      <rPr>
        <sz val="18"/>
        <color indexed="10"/>
        <rFont val="ＭＳ Ｐゴシック"/>
        <family val="3"/>
        <charset val="128"/>
      </rPr>
      <t>最終節</t>
    </r>
    <rPh sb="16" eb="19">
      <t>サイシュウセツ</t>
    </rPh>
    <phoneticPr fontId="4"/>
  </si>
  <si>
    <t>Ａグループ予選 Aブロック</t>
    <rPh sb="5" eb="7">
      <t>ヨセン</t>
    </rPh>
    <phoneticPr fontId="4"/>
  </si>
  <si>
    <t>U9リーグ　総合優勝決定戦</t>
    <rPh sb="6" eb="8">
      <t>ソウゴウ</t>
    </rPh>
    <rPh sb="8" eb="10">
      <t>ユウショウ</t>
    </rPh>
    <rPh sb="10" eb="13">
      <t>ケッテイセン</t>
    </rPh>
    <phoneticPr fontId="4"/>
  </si>
  <si>
    <t>SAKAEホワイト</t>
    <phoneticPr fontId="4"/>
  </si>
  <si>
    <t>ー</t>
    <phoneticPr fontId="4"/>
  </si>
  <si>
    <t>ー</t>
    <phoneticPr fontId="4"/>
  </si>
  <si>
    <t>稲生</t>
    <phoneticPr fontId="4"/>
  </si>
  <si>
    <t>Ａグループ予選 Ｂブロック</t>
    <rPh sb="5" eb="7">
      <t>ヨセン</t>
    </rPh>
    <phoneticPr fontId="4"/>
  </si>
  <si>
    <t>U9リーグ　総合3/4位決定戦</t>
    <rPh sb="6" eb="8">
      <t>ソウゴウ</t>
    </rPh>
    <rPh sb="11" eb="12">
      <t>イ</t>
    </rPh>
    <rPh sb="12" eb="15">
      <t>ケッテイセン</t>
    </rPh>
    <phoneticPr fontId="4"/>
  </si>
  <si>
    <t>YFT</t>
    <phoneticPr fontId="4"/>
  </si>
  <si>
    <t>ー</t>
    <phoneticPr fontId="4"/>
  </si>
  <si>
    <t>明生</t>
    <phoneticPr fontId="4"/>
  </si>
  <si>
    <t>i &amp; K</t>
    <phoneticPr fontId="4"/>
  </si>
  <si>
    <t>Ａグループ予選 Cブロック</t>
    <rPh sb="5" eb="7">
      <t>ヨセン</t>
    </rPh>
    <phoneticPr fontId="4"/>
  </si>
  <si>
    <t>Ｂグループ予選 Cブロック</t>
    <rPh sb="5" eb="7">
      <t>ヨセン</t>
    </rPh>
    <phoneticPr fontId="4"/>
  </si>
  <si>
    <t>愛宕レアル</t>
    <rPh sb="0" eb="2">
      <t>アタゴ</t>
    </rPh>
    <phoneticPr fontId="4"/>
  </si>
  <si>
    <t>愛宕バルサ</t>
    <rPh sb="0" eb="2">
      <t>アタゴ</t>
    </rPh>
    <phoneticPr fontId="4"/>
  </si>
  <si>
    <t>Ｂグループ予選 Dブロック</t>
    <rPh sb="5" eb="7">
      <t>ヨセン</t>
    </rPh>
    <phoneticPr fontId="4"/>
  </si>
  <si>
    <t>KAWANO</t>
    <phoneticPr fontId="4"/>
  </si>
  <si>
    <t>ー</t>
    <phoneticPr fontId="4"/>
  </si>
  <si>
    <t>ー</t>
    <phoneticPr fontId="4"/>
  </si>
  <si>
    <t>SAKAEオレンジ</t>
    <phoneticPr fontId="4"/>
  </si>
  <si>
    <t>U10リーグ</t>
    <phoneticPr fontId="8"/>
  </si>
  <si>
    <t>Aグループ</t>
    <phoneticPr fontId="8"/>
  </si>
  <si>
    <t>第一節</t>
    <rPh sb="0" eb="1">
      <t>ダイ</t>
    </rPh>
    <rPh sb="1" eb="3">
      <t>イッセツ</t>
    </rPh>
    <phoneticPr fontId="8"/>
  </si>
  <si>
    <t>第二節</t>
    <rPh sb="0" eb="1">
      <t>ダイ</t>
    </rPh>
    <rPh sb="1" eb="2">
      <t>ニ</t>
    </rPh>
    <rPh sb="2" eb="3">
      <t>セツ</t>
    </rPh>
    <phoneticPr fontId="8"/>
  </si>
  <si>
    <t>第三節</t>
    <rPh sb="0" eb="1">
      <t>ダイ</t>
    </rPh>
    <rPh sb="1" eb="2">
      <t>サン</t>
    </rPh>
    <rPh sb="2" eb="3">
      <t>セツ</t>
    </rPh>
    <phoneticPr fontId="8"/>
  </si>
  <si>
    <t>第四節</t>
    <rPh sb="0" eb="1">
      <t>ダイ</t>
    </rPh>
    <rPh sb="1" eb="2">
      <t>４</t>
    </rPh>
    <rPh sb="2" eb="3">
      <t>セツ</t>
    </rPh>
    <phoneticPr fontId="8"/>
  </si>
  <si>
    <t>第五節 　最終節</t>
    <rPh sb="0" eb="1">
      <t>ダイ</t>
    </rPh>
    <rPh sb="1" eb="2">
      <t>ゴ</t>
    </rPh>
    <rPh sb="2" eb="3">
      <t>セツ</t>
    </rPh>
    <rPh sb="5" eb="7">
      <t>サイシュウ</t>
    </rPh>
    <rPh sb="7" eb="8">
      <t>セツ</t>
    </rPh>
    <phoneticPr fontId="8"/>
  </si>
  <si>
    <t>*結果</t>
    <rPh sb="1" eb="3">
      <t>ケッカ</t>
    </rPh>
    <phoneticPr fontId="8"/>
  </si>
  <si>
    <t>入替え</t>
    <rPh sb="0" eb="1">
      <t>イ</t>
    </rPh>
    <rPh sb="1" eb="2">
      <t>カ</t>
    </rPh>
    <phoneticPr fontId="8"/>
  </si>
  <si>
    <t>１部リーグ</t>
    <rPh sb="1" eb="2">
      <t>ブ</t>
    </rPh>
    <phoneticPr fontId="8"/>
  </si>
  <si>
    <t>１位</t>
    <rPh sb="1" eb="2">
      <t>イ</t>
    </rPh>
    <phoneticPr fontId="8"/>
  </si>
  <si>
    <r>
      <t>B</t>
    </r>
    <r>
      <rPr>
        <vertAlign val="subscript"/>
        <sz val="11"/>
        <rFont val="ＭＳ Ｐゴシック"/>
        <family val="3"/>
        <charset val="128"/>
      </rPr>
      <t>GR</t>
    </r>
    <r>
      <rPr>
        <sz val="11"/>
        <rFont val="ＭＳ Ｐゴシック"/>
        <family val="3"/>
        <charset val="128"/>
      </rPr>
      <t>1部1位へ</t>
    </r>
    <rPh sb="4" eb="5">
      <t>ブ</t>
    </rPh>
    <rPh sb="6" eb="7">
      <t>イ</t>
    </rPh>
    <phoneticPr fontId="8"/>
  </si>
  <si>
    <t>２位</t>
    <rPh sb="1" eb="2">
      <t>イ</t>
    </rPh>
    <phoneticPr fontId="8"/>
  </si>
  <si>
    <t>３位</t>
    <rPh sb="1" eb="2">
      <t>イ</t>
    </rPh>
    <phoneticPr fontId="8"/>
  </si>
  <si>
    <t>2部リーグ</t>
    <rPh sb="1" eb="2">
      <t>ブ</t>
    </rPh>
    <phoneticPr fontId="8"/>
  </si>
  <si>
    <t>4位</t>
    <rPh sb="1" eb="2">
      <t>イ</t>
    </rPh>
    <phoneticPr fontId="8"/>
  </si>
  <si>
    <t>5位</t>
    <rPh sb="1" eb="2">
      <t>イ</t>
    </rPh>
    <phoneticPr fontId="8"/>
  </si>
  <si>
    <t>6位</t>
    <rPh sb="1" eb="2">
      <t>イ</t>
    </rPh>
    <phoneticPr fontId="8"/>
  </si>
  <si>
    <t>3部リーグ</t>
    <rPh sb="1" eb="2">
      <t>ブ</t>
    </rPh>
    <phoneticPr fontId="8"/>
  </si>
  <si>
    <t>7位</t>
    <rPh sb="1" eb="2">
      <t>イ</t>
    </rPh>
    <phoneticPr fontId="8"/>
  </si>
  <si>
    <t>8位</t>
    <rPh sb="1" eb="2">
      <t>イ</t>
    </rPh>
    <phoneticPr fontId="8"/>
  </si>
  <si>
    <r>
      <t>B</t>
    </r>
    <r>
      <rPr>
        <vertAlign val="subscript"/>
        <sz val="11"/>
        <rFont val="ＭＳ Ｐゴシック"/>
        <family val="3"/>
        <charset val="128"/>
      </rPr>
      <t>GR</t>
    </r>
    <r>
      <rPr>
        <sz val="11"/>
        <color theme="1"/>
        <rFont val="ＭＳ Ｐゴシック"/>
        <family val="2"/>
        <charset val="128"/>
        <scheme val="minor"/>
      </rPr>
      <t>3</t>
    </r>
    <r>
      <rPr>
        <sz val="11"/>
        <rFont val="ＭＳ Ｐゴシック"/>
        <family val="3"/>
        <charset val="128"/>
      </rPr>
      <t>部</t>
    </r>
    <r>
      <rPr>
        <sz val="11"/>
        <color theme="1"/>
        <rFont val="ＭＳ Ｐゴシック"/>
        <family val="2"/>
        <charset val="128"/>
        <scheme val="minor"/>
      </rPr>
      <t>2位へ</t>
    </r>
    <r>
      <rPr>
        <sz val="11"/>
        <rFont val="ＭＳ Ｐゴシック"/>
        <family val="3"/>
        <charset val="128"/>
      </rPr>
      <t/>
    </r>
    <rPh sb="4" eb="5">
      <t>ブ</t>
    </rPh>
    <rPh sb="6" eb="7">
      <t>イ</t>
    </rPh>
    <phoneticPr fontId="8"/>
  </si>
  <si>
    <t>9位</t>
    <rPh sb="1" eb="2">
      <t>イ</t>
    </rPh>
    <phoneticPr fontId="8"/>
  </si>
  <si>
    <t>Bグループ</t>
    <phoneticPr fontId="8"/>
  </si>
  <si>
    <r>
      <t>A</t>
    </r>
    <r>
      <rPr>
        <vertAlign val="subscript"/>
        <sz val="11"/>
        <rFont val="ＭＳ Ｐゴシック"/>
        <family val="3"/>
        <charset val="128"/>
      </rPr>
      <t>GR</t>
    </r>
    <r>
      <rPr>
        <sz val="11"/>
        <rFont val="ＭＳ Ｐゴシック"/>
        <family val="3"/>
        <charset val="128"/>
      </rPr>
      <t>1部1位へ</t>
    </r>
    <rPh sb="4" eb="5">
      <t>ブ</t>
    </rPh>
    <rPh sb="6" eb="7">
      <t>イ</t>
    </rPh>
    <phoneticPr fontId="8"/>
  </si>
  <si>
    <r>
      <t>A</t>
    </r>
    <r>
      <rPr>
        <vertAlign val="subscript"/>
        <sz val="11"/>
        <rFont val="ＭＳ Ｐゴシック"/>
        <family val="3"/>
        <charset val="128"/>
      </rPr>
      <t>GR</t>
    </r>
    <r>
      <rPr>
        <sz val="11"/>
        <color theme="1"/>
        <rFont val="ＭＳ Ｐゴシック"/>
        <family val="2"/>
        <charset val="128"/>
        <scheme val="minor"/>
      </rPr>
      <t>3</t>
    </r>
    <r>
      <rPr>
        <sz val="11"/>
        <rFont val="ＭＳ Ｐゴシック"/>
        <family val="3"/>
        <charset val="128"/>
      </rPr>
      <t>部</t>
    </r>
    <r>
      <rPr>
        <sz val="11"/>
        <color theme="1"/>
        <rFont val="ＭＳ Ｐゴシック"/>
        <family val="2"/>
        <charset val="128"/>
        <scheme val="minor"/>
      </rPr>
      <t>3</t>
    </r>
    <r>
      <rPr>
        <sz val="11"/>
        <rFont val="ＭＳ Ｐゴシック"/>
        <family val="3"/>
        <charset val="128"/>
      </rPr>
      <t>位へ</t>
    </r>
    <rPh sb="4" eb="5">
      <t>ブ</t>
    </rPh>
    <rPh sb="6" eb="7">
      <t>イ</t>
    </rPh>
    <phoneticPr fontId="8"/>
  </si>
  <si>
    <t>参加チームを2グループ、基本３チームブロックに分けてリーグ戦を行い順位を決定する。</t>
    <rPh sb="0" eb="2">
      <t>サンカ</t>
    </rPh>
    <rPh sb="12" eb="14">
      <t>キホン</t>
    </rPh>
    <rPh sb="23" eb="24">
      <t>ワ</t>
    </rPh>
    <rPh sb="29" eb="30">
      <t>セン</t>
    </rPh>
    <rPh sb="31" eb="32">
      <t>オコナ</t>
    </rPh>
    <rPh sb="33" eb="35">
      <t>ジュンイ</t>
    </rPh>
    <rPh sb="36" eb="38">
      <t>ケッテイ</t>
    </rPh>
    <phoneticPr fontId="8"/>
  </si>
  <si>
    <t>U10</t>
    <phoneticPr fontId="8"/>
  </si>
  <si>
    <t>前年度U9リーグの結果から各グループ１位から順番に並べて３チームブロックに分ける</t>
    <rPh sb="0" eb="3">
      <t>ゼンネンド</t>
    </rPh>
    <phoneticPr fontId="8"/>
  </si>
  <si>
    <t>総合順位</t>
    <rPh sb="0" eb="2">
      <t>ソウゴウ</t>
    </rPh>
    <rPh sb="2" eb="4">
      <t>ジュンイ</t>
    </rPh>
    <phoneticPr fontId="8"/>
  </si>
  <si>
    <t>新規参加チームは、抽選にて振り分ける。</t>
    <rPh sb="0" eb="2">
      <t>シンキ</t>
    </rPh>
    <rPh sb="2" eb="4">
      <t>サンカ</t>
    </rPh>
    <rPh sb="9" eb="11">
      <t>チュウセン</t>
    </rPh>
    <rPh sb="13" eb="14">
      <t>フ</t>
    </rPh>
    <rPh sb="15" eb="16">
      <t>ワ</t>
    </rPh>
    <phoneticPr fontId="8"/>
  </si>
  <si>
    <t>各リーグ戦　*毎節順位を決定する。</t>
    <rPh sb="0" eb="1">
      <t>カク</t>
    </rPh>
    <rPh sb="4" eb="5">
      <t>セン</t>
    </rPh>
    <rPh sb="7" eb="8">
      <t>マイ</t>
    </rPh>
    <rPh sb="8" eb="9">
      <t>セツ</t>
    </rPh>
    <rPh sb="9" eb="11">
      <t>ジュンイ</t>
    </rPh>
    <rPh sb="12" eb="14">
      <t>ケッテイ</t>
    </rPh>
    <phoneticPr fontId="8"/>
  </si>
  <si>
    <t>※各リーグ１位と最下位を自動入れ替え※次節　各グループ１位と最下位は、別グループに自動入れ替え</t>
    <rPh sb="1" eb="2">
      <t>カク</t>
    </rPh>
    <rPh sb="6" eb="7">
      <t>イ</t>
    </rPh>
    <rPh sb="8" eb="11">
      <t>サイカイ</t>
    </rPh>
    <rPh sb="12" eb="14">
      <t>ジドウ</t>
    </rPh>
    <rPh sb="14" eb="15">
      <t>イ</t>
    </rPh>
    <rPh sb="16" eb="17">
      <t>カ</t>
    </rPh>
    <phoneticPr fontId="8"/>
  </si>
  <si>
    <t>４位</t>
    <rPh sb="1" eb="2">
      <t>イ</t>
    </rPh>
    <phoneticPr fontId="8"/>
  </si>
  <si>
    <t>第五節</t>
    <rPh sb="0" eb="1">
      <t>ダイ</t>
    </rPh>
    <rPh sb="1" eb="2">
      <t>ゴ</t>
    </rPh>
    <rPh sb="2" eb="3">
      <t>セツ</t>
    </rPh>
    <phoneticPr fontId="8"/>
  </si>
  <si>
    <t>※各Gr1部1位は、総合優勝決定戦　各Gr1部2位は、総合3/4位決定戦を行う　</t>
    <rPh sb="1" eb="2">
      <t>カク</t>
    </rPh>
    <rPh sb="5" eb="6">
      <t>ブ</t>
    </rPh>
    <rPh sb="7" eb="8">
      <t>イ</t>
    </rPh>
    <rPh sb="10" eb="12">
      <t>ソウゴウ</t>
    </rPh>
    <rPh sb="12" eb="14">
      <t>ユウショウ</t>
    </rPh>
    <rPh sb="14" eb="17">
      <t>ケッテイセン</t>
    </rPh>
    <rPh sb="32" eb="33">
      <t>イ</t>
    </rPh>
    <rPh sb="37" eb="38">
      <t>オコナ</t>
    </rPh>
    <phoneticPr fontId="8"/>
  </si>
  <si>
    <t>U9リーグ</t>
    <phoneticPr fontId="8"/>
  </si>
  <si>
    <t>Aグループ</t>
    <phoneticPr fontId="8"/>
  </si>
  <si>
    <r>
      <t>B</t>
    </r>
    <r>
      <rPr>
        <vertAlign val="subscript"/>
        <sz val="11"/>
        <rFont val="ＭＳ Ｐゴシック"/>
        <family val="3"/>
        <charset val="128"/>
      </rPr>
      <t>GR</t>
    </r>
    <r>
      <rPr>
        <sz val="11"/>
        <color theme="1"/>
        <rFont val="ＭＳ Ｐゴシック"/>
        <family val="2"/>
        <charset val="128"/>
        <scheme val="minor"/>
      </rPr>
      <t>2</t>
    </r>
    <r>
      <rPr>
        <sz val="11"/>
        <rFont val="ＭＳ Ｐゴシック"/>
        <family val="3"/>
        <charset val="128"/>
      </rPr>
      <t>部</t>
    </r>
    <r>
      <rPr>
        <sz val="11"/>
        <color theme="1"/>
        <rFont val="ＭＳ Ｐゴシック"/>
        <family val="2"/>
        <charset val="128"/>
        <scheme val="minor"/>
      </rPr>
      <t>3</t>
    </r>
    <r>
      <rPr>
        <sz val="11"/>
        <rFont val="ＭＳ Ｐゴシック"/>
        <family val="3"/>
        <charset val="128"/>
      </rPr>
      <t>位へ</t>
    </r>
    <rPh sb="4" eb="5">
      <t>ブ</t>
    </rPh>
    <rPh sb="6" eb="7">
      <t>イ</t>
    </rPh>
    <phoneticPr fontId="8"/>
  </si>
  <si>
    <r>
      <t>B</t>
    </r>
    <r>
      <rPr>
        <vertAlign val="subscript"/>
        <sz val="11"/>
        <rFont val="ＭＳ Ｐゴシック"/>
        <family val="3"/>
        <charset val="128"/>
      </rPr>
      <t>GR</t>
    </r>
    <r>
      <rPr>
        <sz val="11"/>
        <color theme="1"/>
        <rFont val="ＭＳ Ｐゴシック"/>
        <family val="2"/>
        <charset val="128"/>
        <scheme val="minor"/>
      </rPr>
      <t>2</t>
    </r>
    <r>
      <rPr>
        <sz val="11"/>
        <rFont val="ＭＳ Ｐゴシック"/>
        <family val="3"/>
        <charset val="128"/>
      </rPr>
      <t>部</t>
    </r>
    <r>
      <rPr>
        <sz val="11"/>
        <color theme="1"/>
        <rFont val="ＭＳ Ｐゴシック"/>
        <family val="2"/>
        <charset val="128"/>
        <scheme val="minor"/>
      </rPr>
      <t>3位へ</t>
    </r>
    <r>
      <rPr>
        <sz val="11"/>
        <rFont val="ＭＳ Ｐゴシック"/>
        <family val="3"/>
        <charset val="128"/>
      </rPr>
      <t/>
    </r>
    <rPh sb="4" eb="5">
      <t>ブ</t>
    </rPh>
    <rPh sb="6" eb="7">
      <t>イ</t>
    </rPh>
    <phoneticPr fontId="8"/>
  </si>
  <si>
    <t>Bグループ</t>
    <phoneticPr fontId="8"/>
  </si>
  <si>
    <r>
      <t>A</t>
    </r>
    <r>
      <rPr>
        <vertAlign val="subscript"/>
        <sz val="11"/>
        <rFont val="ＭＳ Ｐゴシック"/>
        <family val="3"/>
        <charset val="128"/>
      </rPr>
      <t>GR</t>
    </r>
    <r>
      <rPr>
        <sz val="11"/>
        <color theme="1"/>
        <rFont val="ＭＳ Ｐゴシック"/>
        <family val="2"/>
        <charset val="128"/>
        <scheme val="minor"/>
      </rPr>
      <t>3</t>
    </r>
    <r>
      <rPr>
        <sz val="11"/>
        <rFont val="ＭＳ Ｐゴシック"/>
        <family val="3"/>
        <charset val="128"/>
      </rPr>
      <t>部</t>
    </r>
    <r>
      <rPr>
        <sz val="11"/>
        <color theme="1"/>
        <rFont val="ＭＳ Ｐゴシック"/>
        <family val="2"/>
        <charset val="128"/>
        <scheme val="minor"/>
      </rPr>
      <t>2</t>
    </r>
    <r>
      <rPr>
        <sz val="11"/>
        <rFont val="ＭＳ Ｐゴシック"/>
        <family val="3"/>
        <charset val="128"/>
      </rPr>
      <t>位へ</t>
    </r>
    <rPh sb="4" eb="5">
      <t>ブ</t>
    </rPh>
    <rPh sb="6" eb="7">
      <t>イ</t>
    </rPh>
    <phoneticPr fontId="8"/>
  </si>
  <si>
    <t>U9</t>
    <phoneticPr fontId="8"/>
  </si>
  <si>
    <t>順位付け予選リーグを実施</t>
    <rPh sb="0" eb="2">
      <t>ジュンイ</t>
    </rPh>
    <rPh sb="2" eb="3">
      <t>ヅ</t>
    </rPh>
    <rPh sb="4" eb="6">
      <t>ヨセン</t>
    </rPh>
    <rPh sb="10" eb="12">
      <t>ジッシ</t>
    </rPh>
    <phoneticPr fontId="8"/>
  </si>
  <si>
    <t>※結果から各グループ１位から順番に並べて３チームに分ける　　*　1～2部に分ける</t>
    <rPh sb="1" eb="3">
      <t>ケッカ</t>
    </rPh>
    <rPh sb="5" eb="6">
      <t>カク</t>
    </rPh>
    <rPh sb="11" eb="12">
      <t>イ</t>
    </rPh>
    <rPh sb="14" eb="16">
      <t>ジュンバン</t>
    </rPh>
    <rPh sb="17" eb="18">
      <t>ナラ</t>
    </rPh>
    <rPh sb="25" eb="26">
      <t>ワ</t>
    </rPh>
    <phoneticPr fontId="8"/>
  </si>
  <si>
    <t>第一節</t>
    <rPh sb="0" eb="1">
      <t>ダイ</t>
    </rPh>
    <rPh sb="1" eb="2">
      <t>イチ</t>
    </rPh>
    <rPh sb="2" eb="3">
      <t>セツ</t>
    </rPh>
    <phoneticPr fontId="8"/>
  </si>
  <si>
    <t>U10リーグ</t>
    <phoneticPr fontId="8"/>
  </si>
  <si>
    <t>第四節</t>
    <rPh sb="0" eb="1">
      <t>ダイ</t>
    </rPh>
    <rPh sb="1" eb="2">
      <t>シ</t>
    </rPh>
    <rPh sb="2" eb="3">
      <t>セツ</t>
    </rPh>
    <phoneticPr fontId="8"/>
  </si>
  <si>
    <t>B コート</t>
    <phoneticPr fontId="4"/>
  </si>
  <si>
    <t>Cコート</t>
    <phoneticPr fontId="4"/>
  </si>
  <si>
    <t>B コート</t>
    <phoneticPr fontId="4"/>
  </si>
  <si>
    <t>日程</t>
    <rPh sb="0" eb="2">
      <t>ニッテイ</t>
    </rPh>
    <phoneticPr fontId="4"/>
  </si>
  <si>
    <t>Ｎｏ</t>
    <phoneticPr fontId="4"/>
  </si>
  <si>
    <t>時間</t>
    <rPh sb="0" eb="2">
      <t>ジカン</t>
    </rPh>
    <phoneticPr fontId="4"/>
  </si>
  <si>
    <t>No</t>
    <phoneticPr fontId="4"/>
  </si>
  <si>
    <t>対戦</t>
    <rPh sb="0" eb="2">
      <t>タイセン</t>
    </rPh>
    <phoneticPr fontId="4"/>
  </si>
  <si>
    <t>審判</t>
    <rPh sb="0" eb="2">
      <t>シンパン</t>
    </rPh>
    <phoneticPr fontId="4"/>
  </si>
  <si>
    <t>Ｎｏ</t>
    <phoneticPr fontId="4"/>
  </si>
  <si>
    <t>No</t>
    <phoneticPr fontId="4"/>
  </si>
  <si>
    <t>主審</t>
    <rPh sb="0" eb="2">
      <t>シュシン</t>
    </rPh>
    <phoneticPr fontId="4"/>
  </si>
  <si>
    <t>補助審</t>
    <rPh sb="0" eb="2">
      <t>ホジョ</t>
    </rPh>
    <rPh sb="2" eb="3">
      <t>シン</t>
    </rPh>
    <phoneticPr fontId="4"/>
  </si>
  <si>
    <t>―</t>
    <phoneticPr fontId="4"/>
  </si>
  <si>
    <t>相互</t>
    <rPh sb="0" eb="2">
      <t>ソウゴ</t>
    </rPh>
    <phoneticPr fontId="8"/>
  </si>
  <si>
    <t>―</t>
    <phoneticPr fontId="4"/>
  </si>
  <si>
    <t>―</t>
    <phoneticPr fontId="4"/>
  </si>
  <si>
    <t>節</t>
    <rPh sb="0" eb="1">
      <t>セツ</t>
    </rPh>
    <phoneticPr fontId="8"/>
  </si>
  <si>
    <t>西側トイレ当番</t>
    <phoneticPr fontId="8"/>
  </si>
  <si>
    <t>グランド当番B</t>
    <phoneticPr fontId="8"/>
  </si>
  <si>
    <t>グランド当番C</t>
    <phoneticPr fontId="8"/>
  </si>
  <si>
    <t>グランド当番D-①</t>
    <phoneticPr fontId="8"/>
  </si>
  <si>
    <t>グランド当番D-②</t>
    <phoneticPr fontId="8"/>
  </si>
  <si>
    <t>リーグ運営担当</t>
    <rPh sb="3" eb="7">
      <t>ウンエイタントウ</t>
    </rPh>
    <phoneticPr fontId="8"/>
  </si>
  <si>
    <t>第一節</t>
    <rPh sb="0" eb="3">
      <t>ダイイッセツ</t>
    </rPh>
    <phoneticPr fontId="8"/>
  </si>
  <si>
    <r>
      <rPr>
        <sz val="11"/>
        <color indexed="10"/>
        <rFont val="ＭＳ Ｐゴシック"/>
        <family val="3"/>
        <charset val="128"/>
      </rPr>
      <t>SAKAEホワイト</t>
    </r>
    <r>
      <rPr>
        <sz val="11"/>
        <color theme="1"/>
        <rFont val="ＭＳ Ｐゴシック"/>
        <family val="2"/>
        <charset val="128"/>
        <scheme val="minor"/>
      </rPr>
      <t>/亀山</t>
    </r>
    <rPh sb="10" eb="12">
      <t>カメヤマ</t>
    </rPh>
    <phoneticPr fontId="8"/>
  </si>
  <si>
    <t>稲生/玉垣</t>
    <rPh sb="0" eb="2">
      <t>イノウ</t>
    </rPh>
    <rPh sb="3" eb="5">
      <t>タマガキ</t>
    </rPh>
    <phoneticPr fontId="8"/>
  </si>
  <si>
    <r>
      <t>箕田WSC/</t>
    </r>
    <r>
      <rPr>
        <sz val="11"/>
        <color indexed="10"/>
        <rFont val="ＭＳ Ｐゴシック"/>
        <family val="3"/>
        <charset val="128"/>
      </rPr>
      <t>愛宕</t>
    </r>
    <rPh sb="0" eb="2">
      <t>ミダ</t>
    </rPh>
    <rPh sb="6" eb="8">
      <t>アタゴ</t>
    </rPh>
    <phoneticPr fontId="8"/>
  </si>
  <si>
    <t>明生</t>
    <rPh sb="0" eb="2">
      <t>メイセイ</t>
    </rPh>
    <phoneticPr fontId="8"/>
  </si>
  <si>
    <t>国府</t>
    <rPh sb="0" eb="2">
      <t>コクフ</t>
    </rPh>
    <phoneticPr fontId="8"/>
  </si>
  <si>
    <t>済み　郡山/飯野</t>
    <rPh sb="0" eb="1">
      <t>ス</t>
    </rPh>
    <rPh sb="3" eb="5">
      <t>コオリヤマ</t>
    </rPh>
    <rPh sb="6" eb="8">
      <t>イイノ</t>
    </rPh>
    <phoneticPr fontId="8"/>
  </si>
  <si>
    <t>6月　21日</t>
    <rPh sb="1" eb="2">
      <t>ツキ</t>
    </rPh>
    <rPh sb="5" eb="6">
      <t>ヒ</t>
    </rPh>
    <phoneticPr fontId="8"/>
  </si>
  <si>
    <t>9月　6日</t>
    <rPh sb="1" eb="2">
      <t>ツキ</t>
    </rPh>
    <rPh sb="4" eb="5">
      <t>ヒ</t>
    </rPh>
    <phoneticPr fontId="8"/>
  </si>
  <si>
    <t>―</t>
    <phoneticPr fontId="4"/>
  </si>
  <si>
    <t>11月15　日</t>
    <rPh sb="2" eb="3">
      <t>ツキ</t>
    </rPh>
    <rPh sb="6" eb="7">
      <t>ヒ</t>
    </rPh>
    <phoneticPr fontId="8"/>
  </si>
  <si>
    <t>月　日</t>
    <rPh sb="0" eb="1">
      <t>ツキ</t>
    </rPh>
    <rPh sb="2" eb="3">
      <t>ヒ</t>
    </rPh>
    <phoneticPr fontId="8"/>
  </si>
  <si>
    <t>1月　10日</t>
    <rPh sb="1" eb="2">
      <t>ツキ</t>
    </rPh>
    <rPh sb="5" eb="6">
      <t>ヒ</t>
    </rPh>
    <phoneticPr fontId="8"/>
  </si>
  <si>
    <t>YFT</t>
    <phoneticPr fontId="8"/>
  </si>
  <si>
    <r>
      <rPr>
        <sz val="8"/>
        <color indexed="10"/>
        <rFont val="ＭＳ Ｐゴシック"/>
        <family val="3"/>
        <charset val="128"/>
      </rPr>
      <t>グランビーノ鈴峰</t>
    </r>
    <r>
      <rPr>
        <sz val="8"/>
        <rFont val="ＭＳ Ｐゴシック"/>
        <family val="3"/>
        <charset val="128"/>
      </rPr>
      <t>/YFT</t>
    </r>
    <rPh sb="6" eb="8">
      <t>レイホウ</t>
    </rPh>
    <phoneticPr fontId="8"/>
  </si>
  <si>
    <t>SOUTOKU</t>
    <phoneticPr fontId="8"/>
  </si>
  <si>
    <t>i &amp; K</t>
    <phoneticPr fontId="8"/>
  </si>
  <si>
    <t>アレグロッソ旭が丘</t>
    <rPh sb="6" eb="7">
      <t>アサヒ</t>
    </rPh>
    <rPh sb="8" eb="9">
      <t>オカ</t>
    </rPh>
    <phoneticPr fontId="8"/>
  </si>
  <si>
    <t>SAKAE</t>
    <phoneticPr fontId="8"/>
  </si>
  <si>
    <t>（土）</t>
    <rPh sb="1" eb="2">
      <t>ド</t>
    </rPh>
    <phoneticPr fontId="4"/>
  </si>
  <si>
    <t>第三節</t>
    <rPh sb="0" eb="2">
      <t>ダイサン</t>
    </rPh>
    <rPh sb="2" eb="3">
      <t>セツ</t>
    </rPh>
    <phoneticPr fontId="8"/>
  </si>
  <si>
    <t>アレグロッソ旭が丘/SOUTOKU</t>
    <rPh sb="6" eb="7">
      <t>アサヒ</t>
    </rPh>
    <rPh sb="8" eb="9">
      <t>オカ</t>
    </rPh>
    <phoneticPr fontId="8"/>
  </si>
  <si>
    <t>鼓白/箕田WSC</t>
    <rPh sb="0" eb="2">
      <t>コハク</t>
    </rPh>
    <rPh sb="3" eb="5">
      <t>ミダ</t>
    </rPh>
    <phoneticPr fontId="8"/>
  </si>
  <si>
    <t>KAWANO/稲生</t>
    <rPh sb="7" eb="9">
      <t>イノウ</t>
    </rPh>
    <phoneticPr fontId="8"/>
  </si>
  <si>
    <t>SAKAEオレンジ/国府</t>
    <rPh sb="9" eb="11">
      <t>コクフ</t>
    </rPh>
    <phoneticPr fontId="8"/>
  </si>
  <si>
    <t>愛宕バルサ</t>
    <rPh sb="0" eb="2">
      <t>アタゴ</t>
    </rPh>
    <phoneticPr fontId="8"/>
  </si>
  <si>
    <t>稲生</t>
    <rPh sb="0" eb="2">
      <t>イノウ</t>
    </rPh>
    <phoneticPr fontId="8"/>
  </si>
  <si>
    <t>西側トイレ当番</t>
    <rPh sb="0" eb="1">
      <t>ニシ</t>
    </rPh>
    <rPh sb="1" eb="2">
      <t>ガワ</t>
    </rPh>
    <rPh sb="5" eb="7">
      <t>トウバン</t>
    </rPh>
    <phoneticPr fontId="4"/>
  </si>
  <si>
    <t>5節Agr１部1位</t>
    <rPh sb="1" eb="2">
      <t>セツ</t>
    </rPh>
    <rPh sb="5" eb="7">
      <t>イチブ</t>
    </rPh>
    <phoneticPr fontId="4"/>
  </si>
  <si>
    <t>総合優勝決定戦</t>
    <phoneticPr fontId="8"/>
  </si>
  <si>
    <t>5節Bgr１部1位</t>
    <rPh sb="5" eb="7">
      <t>イチブ</t>
    </rPh>
    <phoneticPr fontId="4"/>
  </si>
  <si>
    <t>SAKAEホワイト</t>
    <phoneticPr fontId="8"/>
  </si>
  <si>
    <t>5節Agr１部2位</t>
    <rPh sb="5" eb="7">
      <t>イチブ</t>
    </rPh>
    <phoneticPr fontId="4"/>
  </si>
  <si>
    <t>総合3/4位決定戦</t>
    <phoneticPr fontId="8"/>
  </si>
  <si>
    <t>5節Bgr１部2位</t>
    <rPh sb="5" eb="7">
      <t>イチブ</t>
    </rPh>
    <phoneticPr fontId="4"/>
  </si>
  <si>
    <t>SOUTOKU</t>
    <phoneticPr fontId="8"/>
  </si>
  <si>
    <t>グランド当番</t>
    <rPh sb="4" eb="6">
      <t>トウバン</t>
    </rPh>
    <phoneticPr fontId="4"/>
  </si>
  <si>
    <t>午前</t>
    <rPh sb="0" eb="2">
      <t>ゴゼン</t>
    </rPh>
    <phoneticPr fontId="8"/>
  </si>
  <si>
    <t>午後</t>
    <phoneticPr fontId="8"/>
  </si>
  <si>
    <t>グランド当番</t>
    <rPh sb="4" eb="6">
      <t>トウバン</t>
    </rPh>
    <phoneticPr fontId="8"/>
  </si>
  <si>
    <t>午後</t>
    <phoneticPr fontId="8"/>
  </si>
  <si>
    <t>愛宕</t>
    <rPh sb="0" eb="2">
      <t>アタゴ</t>
    </rPh>
    <phoneticPr fontId="8"/>
  </si>
  <si>
    <t>グランビーノ鈴峰</t>
    <phoneticPr fontId="8"/>
  </si>
  <si>
    <t>午後</t>
    <phoneticPr fontId="8"/>
  </si>
  <si>
    <t>※トイレ当番 ： 朝の掃除、水の補給、トイレットペーパー確認と汲み取り業者連絡（勝榮工業 383-0555）</t>
    <rPh sb="4" eb="6">
      <t>トウバン</t>
    </rPh>
    <rPh sb="9" eb="10">
      <t>アサ</t>
    </rPh>
    <rPh sb="11" eb="13">
      <t>ソウジ</t>
    </rPh>
    <rPh sb="14" eb="15">
      <t>ミズ</t>
    </rPh>
    <rPh sb="16" eb="18">
      <t>ホキュウ</t>
    </rPh>
    <rPh sb="28" eb="30">
      <t>カクニン</t>
    </rPh>
    <rPh sb="31" eb="32">
      <t>ク</t>
    </rPh>
    <rPh sb="33" eb="34">
      <t>ト</t>
    </rPh>
    <rPh sb="35" eb="37">
      <t>ギョウシャ</t>
    </rPh>
    <rPh sb="37" eb="39">
      <t>レンラク</t>
    </rPh>
    <rPh sb="40" eb="41">
      <t>カツ</t>
    </rPh>
    <rPh sb="41" eb="42">
      <t>エイ</t>
    </rPh>
    <rPh sb="42" eb="44">
      <t>コウギョウ</t>
    </rPh>
    <phoneticPr fontId="4"/>
  </si>
  <si>
    <t>※トイレ当番 ： 朝の掃除、水の補給、トイレットペーパー確認と汲み取り業者連絡</t>
    <rPh sb="4" eb="6">
      <t>トウバン</t>
    </rPh>
    <rPh sb="9" eb="10">
      <t>アサ</t>
    </rPh>
    <rPh sb="11" eb="13">
      <t>ソウジ</t>
    </rPh>
    <rPh sb="14" eb="15">
      <t>ミズ</t>
    </rPh>
    <rPh sb="16" eb="18">
      <t>ホキュウ</t>
    </rPh>
    <rPh sb="28" eb="30">
      <t>カクニン</t>
    </rPh>
    <rPh sb="31" eb="32">
      <t>ク</t>
    </rPh>
    <rPh sb="33" eb="34">
      <t>ト</t>
    </rPh>
    <rPh sb="35" eb="37">
      <t>ギョウシャ</t>
    </rPh>
    <rPh sb="37" eb="39">
      <t>レンラク</t>
    </rPh>
    <phoneticPr fontId="4"/>
  </si>
  <si>
    <t>U9リーグ</t>
    <phoneticPr fontId="8"/>
  </si>
  <si>
    <t>U9リーグ</t>
  </si>
  <si>
    <t>U9リーグ</t>
    <phoneticPr fontId="8"/>
  </si>
  <si>
    <r>
      <t>D コート - ①</t>
    </r>
    <r>
      <rPr>
        <b/>
        <sz val="11"/>
        <rFont val="ＭＳ Ｐゴシック"/>
        <family val="3"/>
        <charset val="128"/>
      </rPr>
      <t>　(堤防側)</t>
    </r>
    <rPh sb="11" eb="13">
      <t>テイボウ</t>
    </rPh>
    <rPh sb="13" eb="14">
      <t>ガワ</t>
    </rPh>
    <phoneticPr fontId="4"/>
  </si>
  <si>
    <r>
      <t>D コート - ②</t>
    </r>
    <r>
      <rPr>
        <b/>
        <sz val="11"/>
        <rFont val="ＭＳ Ｐゴシック"/>
        <family val="3"/>
        <charset val="128"/>
      </rPr>
      <t>　(鈴鹿川側)</t>
    </r>
    <rPh sb="11" eb="13">
      <t>スズカ</t>
    </rPh>
    <rPh sb="13" eb="14">
      <t>カワ</t>
    </rPh>
    <rPh sb="14" eb="15">
      <t>ガワ</t>
    </rPh>
    <phoneticPr fontId="4"/>
  </si>
  <si>
    <t>Ｎｏ</t>
    <phoneticPr fontId="4"/>
  </si>
  <si>
    <t>No</t>
    <phoneticPr fontId="4"/>
  </si>
  <si>
    <t>Ｎｏ</t>
    <phoneticPr fontId="4"/>
  </si>
  <si>
    <t>No</t>
    <phoneticPr fontId="4"/>
  </si>
  <si>
    <t>―</t>
    <phoneticPr fontId="4"/>
  </si>
  <si>
    <t>SAKAEオレンジ/国府</t>
    <phoneticPr fontId="8"/>
  </si>
  <si>
    <t>愛宕バルサ</t>
  </si>
  <si>
    <t>U10リーグ</t>
    <phoneticPr fontId="8"/>
  </si>
  <si>
    <t>U10リーグ</t>
    <phoneticPr fontId="8"/>
  </si>
  <si>
    <t>B コート</t>
    <phoneticPr fontId="4"/>
  </si>
  <si>
    <t>Cコート</t>
    <phoneticPr fontId="4"/>
  </si>
  <si>
    <t>U10</t>
    <phoneticPr fontId="8"/>
  </si>
  <si>
    <t>Agr１部1位</t>
    <rPh sb="3" eb="5">
      <t>イチブ</t>
    </rPh>
    <phoneticPr fontId="4"/>
  </si>
  <si>
    <t>Agr１部2位</t>
    <rPh sb="3" eb="5">
      <t>イチブ</t>
    </rPh>
    <phoneticPr fontId="4"/>
  </si>
  <si>
    <t>U10</t>
    <phoneticPr fontId="8"/>
  </si>
  <si>
    <t>Bgr１部1位</t>
    <rPh sb="3" eb="5">
      <t>イチブ</t>
    </rPh>
    <phoneticPr fontId="4"/>
  </si>
  <si>
    <t>―</t>
    <phoneticPr fontId="4"/>
  </si>
  <si>
    <t>Bgr１部2位</t>
    <rPh sb="3" eb="5">
      <t>イチブ</t>
    </rPh>
    <phoneticPr fontId="4"/>
  </si>
  <si>
    <t>U10</t>
    <phoneticPr fontId="8"/>
  </si>
  <si>
    <t>Agr２部1位</t>
    <rPh sb="3" eb="5">
      <t>ニブ</t>
    </rPh>
    <phoneticPr fontId="4"/>
  </si>
  <si>
    <t>Agr２部2位</t>
    <rPh sb="3" eb="5">
      <t>ニブ</t>
    </rPh>
    <phoneticPr fontId="4"/>
  </si>
  <si>
    <t>Bgr２部1位</t>
    <rPh sb="3" eb="5">
      <t>ニブ</t>
    </rPh>
    <phoneticPr fontId="4"/>
  </si>
  <si>
    <t>Bgr２部2位</t>
    <rPh sb="3" eb="5">
      <t>ニブ</t>
    </rPh>
    <phoneticPr fontId="4"/>
  </si>
  <si>
    <t>Agr１部3位</t>
    <rPh sb="3" eb="5">
      <t>イチブ</t>
    </rPh>
    <phoneticPr fontId="4"/>
  </si>
  <si>
    <t>Bgr１部3位</t>
    <rPh sb="3" eb="5">
      <t>イチブ</t>
    </rPh>
    <phoneticPr fontId="4"/>
  </si>
  <si>
    <t>（日）</t>
    <rPh sb="1" eb="2">
      <t>ヒ</t>
    </rPh>
    <phoneticPr fontId="4"/>
  </si>
  <si>
    <t>Agr２部3位</t>
    <rPh sb="3" eb="5">
      <t>ニブ</t>
    </rPh>
    <phoneticPr fontId="4"/>
  </si>
  <si>
    <t>Bgr２部3位</t>
    <rPh sb="3" eb="5">
      <t>ニブ</t>
    </rPh>
    <phoneticPr fontId="4"/>
  </si>
  <si>
    <t>Agr３部1位</t>
    <rPh sb="3" eb="5">
      <t>サンブ</t>
    </rPh>
    <rPh sb="6" eb="7">
      <t>イ</t>
    </rPh>
    <phoneticPr fontId="8"/>
  </si>
  <si>
    <t>Agr３部2位</t>
    <rPh sb="3" eb="5">
      <t>サンブ</t>
    </rPh>
    <phoneticPr fontId="4"/>
  </si>
  <si>
    <t>D コート - ①　(堤防側)</t>
    <rPh sb="11" eb="13">
      <t>テイボウ</t>
    </rPh>
    <rPh sb="13" eb="14">
      <t>ガワ</t>
    </rPh>
    <phoneticPr fontId="4"/>
  </si>
  <si>
    <t>D コート - ②　(鈴鹿川側)</t>
    <rPh sb="11" eb="13">
      <t>スズカ</t>
    </rPh>
    <rPh sb="13" eb="14">
      <t>カワ</t>
    </rPh>
    <rPh sb="14" eb="15">
      <t>ガワ</t>
    </rPh>
    <phoneticPr fontId="4"/>
  </si>
  <si>
    <t>U9</t>
    <phoneticPr fontId="8"/>
  </si>
  <si>
    <t>U9</t>
    <phoneticPr fontId="8"/>
  </si>
  <si>
    <t>Bgr３部1位</t>
    <rPh sb="3" eb="5">
      <t>サンブ</t>
    </rPh>
    <rPh sb="6" eb="7">
      <t>イ</t>
    </rPh>
    <phoneticPr fontId="8"/>
  </si>
  <si>
    <t>Bgr３部2位</t>
    <rPh sb="3" eb="5">
      <t>サンブ</t>
    </rPh>
    <phoneticPr fontId="4"/>
  </si>
  <si>
    <t>Agr３部3位</t>
    <rPh sb="3" eb="5">
      <t>サンブ</t>
    </rPh>
    <phoneticPr fontId="4"/>
  </si>
  <si>
    <t>am U9 Agr1部2位</t>
    <phoneticPr fontId="8"/>
  </si>
  <si>
    <t>Agr３部2位</t>
    <rPh sb="3" eb="5">
      <t>サンブ</t>
    </rPh>
    <rPh sb="6" eb="7">
      <t>イ</t>
    </rPh>
    <phoneticPr fontId="8"/>
  </si>
  <si>
    <t>pm U10 Agr３部2位</t>
    <phoneticPr fontId="8"/>
  </si>
  <si>
    <t>午前　Agr２部2位　/　午後　Agr３部3位</t>
    <rPh sb="0" eb="2">
      <t>ゴゼン</t>
    </rPh>
    <rPh sb="13" eb="15">
      <t>ゴゴ</t>
    </rPh>
    <phoneticPr fontId="8"/>
  </si>
  <si>
    <t>午前　Bgr２部2位　/　午後　Bgr３部2位</t>
    <rPh sb="0" eb="2">
      <t>ゴゼン</t>
    </rPh>
    <rPh sb="13" eb="15">
      <t>ゴゴ</t>
    </rPh>
    <phoneticPr fontId="8"/>
  </si>
  <si>
    <t>U9リーグ</t>
    <phoneticPr fontId="8"/>
  </si>
  <si>
    <t>Ｎｏ</t>
    <phoneticPr fontId="4"/>
  </si>
  <si>
    <t>No</t>
    <phoneticPr fontId="4"/>
  </si>
  <si>
    <t>Agr２部2位</t>
    <rPh sb="4" eb="5">
      <t>ブ</t>
    </rPh>
    <rPh sb="6" eb="7">
      <t>イ</t>
    </rPh>
    <phoneticPr fontId="8"/>
  </si>
  <si>
    <t>Bgr２部2位</t>
    <phoneticPr fontId="8"/>
  </si>
  <si>
    <t>令和7年度 鈴鹿市少年サッカ－U10/9リ－グ戦</t>
    <rPh sb="6" eb="9">
      <t>スズカシ</t>
    </rPh>
    <rPh sb="9" eb="11">
      <t>ショウネン</t>
    </rPh>
    <rPh sb="23" eb="24">
      <t>セン</t>
    </rPh>
    <phoneticPr fontId="8"/>
  </si>
  <si>
    <t>警告・退場関係一覧表</t>
    <rPh sb="0" eb="2">
      <t>ケイコク</t>
    </rPh>
    <rPh sb="3" eb="5">
      <t>タイジョウ</t>
    </rPh>
    <rPh sb="5" eb="7">
      <t>カンケイ</t>
    </rPh>
    <rPh sb="7" eb="9">
      <t>イチラン</t>
    </rPh>
    <rPh sb="9" eb="10">
      <t>ヒョウ</t>
    </rPh>
    <phoneticPr fontId="8"/>
  </si>
  <si>
    <t>開催日</t>
    <rPh sb="0" eb="2">
      <t>カイサイ</t>
    </rPh>
    <rPh sb="2" eb="3">
      <t>ヒ</t>
    </rPh>
    <phoneticPr fontId="8"/>
  </si>
  <si>
    <t>チ－ム名</t>
    <rPh sb="3" eb="4">
      <t>メイ</t>
    </rPh>
    <phoneticPr fontId="8"/>
  </si>
  <si>
    <t>選手名</t>
    <rPh sb="0" eb="2">
      <t>センシュ</t>
    </rPh>
    <rPh sb="2" eb="3">
      <t>メイ</t>
    </rPh>
    <phoneticPr fontId="8"/>
  </si>
  <si>
    <t>背番号</t>
    <rPh sb="0" eb="1">
      <t>セ</t>
    </rPh>
    <rPh sb="1" eb="3">
      <t>バンゴウ</t>
    </rPh>
    <phoneticPr fontId="8"/>
  </si>
  <si>
    <t>警告・退場</t>
    <rPh sb="0" eb="2">
      <t>ケイコク</t>
    </rPh>
    <rPh sb="3" eb="5">
      <t>タイジョウ</t>
    </rPh>
    <phoneticPr fontId="8"/>
  </si>
  <si>
    <t>理　由</t>
    <rPh sb="0" eb="1">
      <t>リ</t>
    </rPh>
    <rPh sb="2" eb="3">
      <t>ヨシ</t>
    </rPh>
    <phoneticPr fontId="8"/>
  </si>
  <si>
    <t>備　　　　　考</t>
    <rPh sb="0" eb="1">
      <t>ソナエ</t>
    </rPh>
    <rPh sb="6" eb="7">
      <t>コウ</t>
    </rPh>
    <phoneticPr fontId="8"/>
  </si>
  <si>
    <t>2025.6.21</t>
    <phoneticPr fontId="8"/>
  </si>
  <si>
    <t>I&amp;K</t>
    <phoneticPr fontId="8"/>
  </si>
  <si>
    <t>田中　世輝</t>
    <rPh sb="0" eb="2">
      <t>タナカ</t>
    </rPh>
    <rPh sb="3" eb="4">
      <t>セ</t>
    </rPh>
    <rPh sb="4" eb="5">
      <t>キ</t>
    </rPh>
    <phoneticPr fontId="8"/>
  </si>
  <si>
    <t>警告</t>
    <rPh sb="0" eb="2">
      <t>ケイコク</t>
    </rPh>
    <phoneticPr fontId="8"/>
  </si>
  <si>
    <t>反スポ</t>
    <rPh sb="0" eb="1">
      <t>ハン</t>
    </rPh>
    <phoneticPr fontId="8"/>
  </si>
  <si>
    <t xml:space="preserve"> U10</t>
    <phoneticPr fontId="8"/>
  </si>
  <si>
    <t>グリーンカード一覧表</t>
    <rPh sb="7" eb="9">
      <t>イチラン</t>
    </rPh>
    <rPh sb="9" eb="10">
      <t>ヒョウ</t>
    </rPh>
    <phoneticPr fontId="8"/>
  </si>
  <si>
    <t>理由</t>
    <rPh sb="0" eb="2">
      <t>リユウ</t>
    </rPh>
    <phoneticPr fontId="8"/>
  </si>
  <si>
    <t>2025.6.21</t>
    <phoneticPr fontId="8"/>
  </si>
  <si>
    <t>YFT</t>
    <phoneticPr fontId="8"/>
  </si>
  <si>
    <t>小林源季</t>
    <rPh sb="0" eb="2">
      <t>コバヤシ</t>
    </rPh>
    <rPh sb="2" eb="3">
      <t>ゲン</t>
    </rPh>
    <rPh sb="3" eb="4">
      <t>キ</t>
    </rPh>
    <phoneticPr fontId="8"/>
  </si>
  <si>
    <t>相手ボールを取りに行ってくれた</t>
    <rPh sb="0" eb="2">
      <t>アイテ</t>
    </rPh>
    <rPh sb="6" eb="7">
      <t>ト</t>
    </rPh>
    <rPh sb="9" eb="10">
      <t>イ</t>
    </rPh>
    <phoneticPr fontId="8"/>
  </si>
  <si>
    <t>I&amp;K</t>
    <phoneticPr fontId="8"/>
  </si>
  <si>
    <t>佐々木玲斗</t>
    <rPh sb="0" eb="3">
      <t>ササキ</t>
    </rPh>
    <rPh sb="3" eb="4">
      <t>レイ</t>
    </rPh>
    <rPh sb="4" eb="5">
      <t>ト</t>
    </rPh>
    <phoneticPr fontId="8"/>
  </si>
  <si>
    <t>相手ボールを取りに行ってくれた U9</t>
    <rPh sb="0" eb="2">
      <t>アイテ</t>
    </rPh>
    <rPh sb="6" eb="7">
      <t>ト</t>
    </rPh>
    <rPh sb="9" eb="10">
      <t>イ</t>
    </rPh>
    <phoneticPr fontId="8"/>
  </si>
  <si>
    <t>練習試合　希望調整シート ※当日グランド準備後、調整</t>
    <rPh sb="0" eb="2">
      <t>レンシュウ</t>
    </rPh>
    <rPh sb="2" eb="4">
      <t>シアイ</t>
    </rPh>
    <rPh sb="5" eb="7">
      <t>キボウ</t>
    </rPh>
    <rPh sb="7" eb="9">
      <t>チョウセイ</t>
    </rPh>
    <rPh sb="14" eb="16">
      <t>トウジツ</t>
    </rPh>
    <rPh sb="20" eb="22">
      <t>ジュンビ</t>
    </rPh>
    <rPh sb="22" eb="23">
      <t>ゴ</t>
    </rPh>
    <rPh sb="24" eb="26">
      <t>チョウセイ</t>
    </rPh>
    <phoneticPr fontId="8"/>
  </si>
  <si>
    <r>
      <rPr>
        <sz val="20"/>
        <color indexed="12"/>
        <rFont val="ＭＳ Ｐゴシック"/>
        <family val="3"/>
        <charset val="128"/>
      </rPr>
      <t>練習試合の希望チームは、希望コート、時間にチーム名を記載し全体で調整する。</t>
    </r>
    <r>
      <rPr>
        <sz val="20"/>
        <rFont val="ＭＳ Ｐゴシック"/>
        <family val="3"/>
        <charset val="128"/>
      </rPr>
      <t>　</t>
    </r>
    <r>
      <rPr>
        <sz val="20"/>
        <color indexed="10"/>
        <rFont val="ＭＳ Ｐゴシック"/>
        <family val="3"/>
        <charset val="128"/>
      </rPr>
      <t>☆基本各チーム１試合まで</t>
    </r>
    <rPh sb="5" eb="7">
      <t>キボウ</t>
    </rPh>
    <rPh sb="12" eb="14">
      <t>キボウ</t>
    </rPh>
    <rPh sb="18" eb="20">
      <t>ジカン</t>
    </rPh>
    <rPh sb="24" eb="25">
      <t>メイ</t>
    </rPh>
    <rPh sb="26" eb="28">
      <t>キサイ</t>
    </rPh>
    <rPh sb="29" eb="31">
      <t>ゼンタイ</t>
    </rPh>
    <rPh sb="32" eb="34">
      <t>チョウセイ</t>
    </rPh>
    <rPh sb="39" eb="41">
      <t>キホン</t>
    </rPh>
    <rPh sb="41" eb="42">
      <t>カク</t>
    </rPh>
    <rPh sb="46" eb="48">
      <t>シアイ</t>
    </rPh>
    <phoneticPr fontId="8"/>
  </si>
  <si>
    <t>★★対戦相手がお休みのチームは、優先的に使用時間設定有り。</t>
    <rPh sb="2" eb="6">
      <t>タイセンアイテ</t>
    </rPh>
    <rPh sb="8" eb="9">
      <t>ヤス</t>
    </rPh>
    <rPh sb="16" eb="18">
      <t>ユウセン</t>
    </rPh>
    <rPh sb="18" eb="19">
      <t>テキ</t>
    </rPh>
    <rPh sb="20" eb="22">
      <t>シヨウ</t>
    </rPh>
    <rPh sb="22" eb="24">
      <t>ジカン</t>
    </rPh>
    <rPh sb="24" eb="26">
      <t>セッテイ</t>
    </rPh>
    <rPh sb="26" eb="27">
      <t>ア</t>
    </rPh>
    <phoneticPr fontId="8"/>
  </si>
  <si>
    <t>B コート</t>
    <phoneticPr fontId="4"/>
  </si>
  <si>
    <t>Cコート</t>
    <phoneticPr fontId="4"/>
  </si>
  <si>
    <t>D コート - ①　(堤防側)</t>
    <phoneticPr fontId="4"/>
  </si>
  <si>
    <t>D コート - ②　(鈴鹿川側)</t>
    <phoneticPr fontId="4"/>
  </si>
  <si>
    <t>No</t>
    <phoneticPr fontId="4"/>
  </si>
  <si>
    <t>―</t>
    <phoneticPr fontId="4"/>
  </si>
  <si>
    <t>2025年度　U10/U9リーグ緊急連絡網</t>
    <rPh sb="16" eb="18">
      <t>キンキュウ</t>
    </rPh>
    <phoneticPr fontId="8"/>
  </si>
  <si>
    <r>
      <t>　</t>
    </r>
    <r>
      <rPr>
        <b/>
        <sz val="26"/>
        <color indexed="10"/>
        <rFont val="ＭＳ Ｐゴシック"/>
        <family val="3"/>
        <charset val="128"/>
      </rPr>
      <t>☆鈴鹿サッカー4種委員会のLINEにて緊急連絡を行う。</t>
    </r>
    <rPh sb="2" eb="4">
      <t>スズカ</t>
    </rPh>
    <rPh sb="9" eb="10">
      <t>シュ</t>
    </rPh>
    <rPh sb="10" eb="13">
      <t>イインカイ</t>
    </rPh>
    <rPh sb="20" eb="24">
      <t>キンキュウレンラク</t>
    </rPh>
    <rPh sb="25" eb="26">
      <t>オコナ</t>
    </rPh>
    <phoneticPr fontId="8"/>
  </si>
  <si>
    <t>事務局長</t>
  </si>
  <si>
    <t>神田　誠（箕田WSC）</t>
    <rPh sb="0" eb="2">
      <t>カンダ</t>
    </rPh>
    <rPh sb="3" eb="4">
      <t>マコト</t>
    </rPh>
    <rPh sb="5" eb="6">
      <t>ミ</t>
    </rPh>
    <rPh sb="6" eb="7">
      <t>タ</t>
    </rPh>
    <phoneticPr fontId="8"/>
  </si>
  <si>
    <t>３８５－７３２８</t>
    <phoneticPr fontId="8"/>
  </si>
  <si>
    <t>０９０－５８５８－５８７７</t>
    <phoneticPr fontId="8"/>
  </si>
  <si>
    <t>令和7年度参加チーム</t>
    <rPh sb="0" eb="1">
      <t>レイ</t>
    </rPh>
    <rPh sb="1" eb="2">
      <t>ワ</t>
    </rPh>
    <rPh sb="3" eb="4">
      <t>ネン</t>
    </rPh>
    <rPh sb="4" eb="5">
      <t>ド</t>
    </rPh>
    <rPh sb="5" eb="7">
      <t>サンカ</t>
    </rPh>
    <phoneticPr fontId="4"/>
  </si>
  <si>
    <t>母体小</t>
    <rPh sb="0" eb="2">
      <t>ボタイ</t>
    </rPh>
    <rPh sb="2" eb="3">
      <t>ショウ</t>
    </rPh>
    <phoneticPr fontId="8"/>
  </si>
  <si>
    <t>市内</t>
    <rPh sb="0" eb="2">
      <t>シナイ</t>
    </rPh>
    <phoneticPr fontId="8"/>
  </si>
  <si>
    <t>市外</t>
    <rPh sb="0" eb="2">
      <t>シガイ</t>
    </rPh>
    <phoneticPr fontId="8"/>
  </si>
  <si>
    <t>U10</t>
    <phoneticPr fontId="8"/>
  </si>
  <si>
    <t>U9</t>
    <phoneticPr fontId="8"/>
  </si>
  <si>
    <t>合同チーム</t>
    <rPh sb="0" eb="2">
      <t>ゴウドウ</t>
    </rPh>
    <phoneticPr fontId="8"/>
  </si>
  <si>
    <t>チーム</t>
    <phoneticPr fontId="4"/>
  </si>
  <si>
    <t>U10</t>
    <phoneticPr fontId="4"/>
  </si>
  <si>
    <t>U9</t>
    <phoneticPr fontId="4"/>
  </si>
  <si>
    <t>2025　U10組合せ</t>
    <rPh sb="8" eb="9">
      <t>ク</t>
    </rPh>
    <rPh sb="9" eb="10">
      <t>ア</t>
    </rPh>
    <phoneticPr fontId="8"/>
  </si>
  <si>
    <t>2024 U9成績</t>
    <rPh sb="7" eb="9">
      <t>セイセキ</t>
    </rPh>
    <phoneticPr fontId="8"/>
  </si>
  <si>
    <t>Ⅲ部</t>
    <rPh sb="1" eb="2">
      <t>ブ</t>
    </rPh>
    <phoneticPr fontId="8"/>
  </si>
  <si>
    <t>Ⅳ部</t>
    <rPh sb="1" eb="2">
      <t>ブ</t>
    </rPh>
    <phoneticPr fontId="8"/>
  </si>
  <si>
    <t>母体率</t>
    <rPh sb="0" eb="2">
      <t>ボタイ</t>
    </rPh>
    <rPh sb="2" eb="3">
      <t>リツ</t>
    </rPh>
    <phoneticPr fontId="8"/>
  </si>
  <si>
    <t>U9 R2成績</t>
    <rPh sb="5" eb="7">
      <t>セイセキ</t>
    </rPh>
    <phoneticPr fontId="8"/>
  </si>
  <si>
    <t>市内 校区外</t>
    <rPh sb="0" eb="2">
      <t>シナイ</t>
    </rPh>
    <rPh sb="3" eb="5">
      <t>コウク</t>
    </rPh>
    <rPh sb="5" eb="6">
      <t>ガイ</t>
    </rPh>
    <phoneticPr fontId="8"/>
  </si>
  <si>
    <t>飯野との合同チーム</t>
    <rPh sb="0" eb="2">
      <t>イイノ</t>
    </rPh>
    <rPh sb="4" eb="6">
      <t>ゴウドウ</t>
    </rPh>
    <phoneticPr fontId="8"/>
  </si>
  <si>
    <t>郡山サッカースポーツ少年団</t>
    <rPh sb="0" eb="2">
      <t>コオリヤマ</t>
    </rPh>
    <rPh sb="10" eb="13">
      <t>ショウネンダン</t>
    </rPh>
    <phoneticPr fontId="4"/>
  </si>
  <si>
    <t>国府サッカー少年団</t>
    <rPh sb="0" eb="1">
      <t>コク</t>
    </rPh>
    <rPh sb="1" eb="2">
      <t>フ</t>
    </rPh>
    <phoneticPr fontId="4"/>
  </si>
  <si>
    <t>A21</t>
    <phoneticPr fontId="8"/>
  </si>
  <si>
    <t>9A</t>
    <phoneticPr fontId="8"/>
  </si>
  <si>
    <t>庄野ジュニアサッカークラブ</t>
    <rPh sb="0" eb="2">
      <t>ショウノ</t>
    </rPh>
    <phoneticPr fontId="4"/>
  </si>
  <si>
    <t>不参加×</t>
    <phoneticPr fontId="8"/>
  </si>
  <si>
    <t>SAKAE FC</t>
    <phoneticPr fontId="8"/>
  </si>
  <si>
    <t>SAKAE オレンジ
SAKAE ホワイト</t>
    <phoneticPr fontId="8"/>
  </si>
  <si>
    <t>A11</t>
    <phoneticPr fontId="8"/>
  </si>
  <si>
    <t>1/10</t>
    <phoneticPr fontId="8"/>
  </si>
  <si>
    <t>グランビーノ鈴峰FC</t>
    <rPh sb="6" eb="7">
      <t>スズ</t>
    </rPh>
    <rPh sb="7" eb="8">
      <t>ミネ</t>
    </rPh>
    <phoneticPr fontId="4"/>
  </si>
  <si>
    <t>A13</t>
    <phoneticPr fontId="8"/>
  </si>
  <si>
    <t>12B</t>
    <phoneticPr fontId="8"/>
  </si>
  <si>
    <t>稲生ｻｯｶｰｸﾗﾌﾞ少年団</t>
    <rPh sb="0" eb="2">
      <t>イノウ</t>
    </rPh>
    <rPh sb="9" eb="12">
      <t>ショウネンダン</t>
    </rPh>
    <phoneticPr fontId="4"/>
  </si>
  <si>
    <r>
      <t>A</t>
    </r>
    <r>
      <rPr>
        <sz val="11"/>
        <color theme="1"/>
        <rFont val="ＭＳ Ｐゴシック"/>
        <family val="2"/>
        <charset val="128"/>
        <scheme val="minor"/>
      </rPr>
      <t>22</t>
    </r>
    <phoneticPr fontId="8"/>
  </si>
  <si>
    <r>
      <t>B</t>
    </r>
    <r>
      <rPr>
        <sz val="11"/>
        <color theme="1"/>
        <rFont val="ＭＳ Ｐゴシック"/>
        <family val="2"/>
        <charset val="128"/>
        <scheme val="minor"/>
      </rPr>
      <t>13</t>
    </r>
    <phoneticPr fontId="8"/>
  </si>
  <si>
    <t>SOUTOKU　JSC</t>
    <phoneticPr fontId="4"/>
  </si>
  <si>
    <t>B23</t>
    <phoneticPr fontId="8"/>
  </si>
  <si>
    <t>7A</t>
    <phoneticPr fontId="8"/>
  </si>
  <si>
    <t>愛宕サッカー少年団</t>
    <rPh sb="0" eb="2">
      <t>アタゴ</t>
    </rPh>
    <phoneticPr fontId="4"/>
  </si>
  <si>
    <t>愛宕バルサ
愛宕レアル</t>
    <rPh sb="0" eb="2">
      <t>アタゴ</t>
    </rPh>
    <rPh sb="6" eb="8">
      <t>アタゴ</t>
    </rPh>
    <phoneticPr fontId="8"/>
  </si>
  <si>
    <t>明生サッカー少年団　</t>
    <rPh sb="0" eb="2">
      <t>メイセイ</t>
    </rPh>
    <phoneticPr fontId="4"/>
  </si>
  <si>
    <t>B12</t>
    <phoneticPr fontId="8"/>
  </si>
  <si>
    <t>5A</t>
    <phoneticPr fontId="8"/>
  </si>
  <si>
    <t>FC ジェンティーレ</t>
    <phoneticPr fontId="4"/>
  </si>
  <si>
    <t>1→0</t>
    <phoneticPr fontId="8"/>
  </si>
  <si>
    <t>A12</t>
    <phoneticPr fontId="8"/>
  </si>
  <si>
    <t>FC. KAWANO</t>
    <phoneticPr fontId="4"/>
  </si>
  <si>
    <t>B11</t>
    <phoneticPr fontId="8"/>
  </si>
  <si>
    <t>2/6</t>
    <phoneticPr fontId="8"/>
  </si>
  <si>
    <t>合同チーム名『 i &amp; K 』</t>
    <rPh sb="0" eb="2">
      <t>ゴウドウ</t>
    </rPh>
    <rPh sb="5" eb="6">
      <t>メイ</t>
    </rPh>
    <phoneticPr fontId="8"/>
  </si>
  <si>
    <t>飯野サッカー少年団</t>
    <rPh sb="0" eb="2">
      <t>イイノ</t>
    </rPh>
    <phoneticPr fontId="4"/>
  </si>
  <si>
    <t>B21</t>
    <phoneticPr fontId="8"/>
  </si>
  <si>
    <t>6B</t>
    <phoneticPr fontId="8"/>
  </si>
  <si>
    <t>鼓白FC</t>
    <rPh sb="0" eb="1">
      <t>ツヅミ</t>
    </rPh>
    <rPh sb="1" eb="2">
      <t>シロ</t>
    </rPh>
    <phoneticPr fontId="4"/>
  </si>
  <si>
    <t>11A</t>
    <phoneticPr fontId="8"/>
  </si>
  <si>
    <t>箕田WSC</t>
    <rPh sb="0" eb="2">
      <t>ミダ</t>
    </rPh>
    <phoneticPr fontId="4"/>
  </si>
  <si>
    <t>B22</t>
    <phoneticPr fontId="8"/>
  </si>
  <si>
    <r>
      <t>玉垣サッカー</t>
    </r>
    <r>
      <rPr>
        <sz val="12"/>
        <rFont val="ＭＳ Ｐゴシック"/>
        <family val="3"/>
        <charset val="128"/>
      </rPr>
      <t>少年団</t>
    </r>
    <rPh sb="0" eb="2">
      <t>タマガキ</t>
    </rPh>
    <rPh sb="6" eb="9">
      <t>ショウネンダン</t>
    </rPh>
    <phoneticPr fontId="4"/>
  </si>
  <si>
    <t>△</t>
    <phoneticPr fontId="8"/>
  </si>
  <si>
    <t>不参加×</t>
    <phoneticPr fontId="8"/>
  </si>
  <si>
    <t>A23</t>
    <phoneticPr fontId="8"/>
  </si>
  <si>
    <t>YFT</t>
    <phoneticPr fontId="8"/>
  </si>
  <si>
    <t>亀山FC</t>
    <rPh sb="0" eb="2">
      <t>カメヤマ</t>
    </rPh>
    <phoneticPr fontId="8"/>
  </si>
  <si>
    <t>鈴鹿28</t>
    <rPh sb="0" eb="2">
      <t>スズカ</t>
    </rPh>
    <phoneticPr fontId="8"/>
  </si>
  <si>
    <t>アトレチコ鈴鹿クラブ</t>
    <rPh sb="5" eb="7">
      <t>スズカ</t>
    </rPh>
    <phoneticPr fontId="8"/>
  </si>
  <si>
    <t>井田川FC</t>
    <rPh sb="0" eb="3">
      <t>イダガワ</t>
    </rPh>
    <phoneticPr fontId="8"/>
  </si>
  <si>
    <t>野登</t>
    <rPh sb="0" eb="2">
      <t>ノノボ</t>
    </rPh>
    <phoneticPr fontId="8"/>
  </si>
  <si>
    <t>参加チーム、選手数経緯</t>
    <rPh sb="0" eb="2">
      <t>サンカ</t>
    </rPh>
    <rPh sb="6" eb="9">
      <t>センシュスウ</t>
    </rPh>
    <rPh sb="9" eb="11">
      <t>ケイイ</t>
    </rPh>
    <phoneticPr fontId="8"/>
  </si>
  <si>
    <t>U10</t>
    <phoneticPr fontId="8"/>
  </si>
  <si>
    <t>U9</t>
  </si>
  <si>
    <t>合計</t>
    <rPh sb="0" eb="2">
      <t>ゴウケイ</t>
    </rPh>
    <phoneticPr fontId="8"/>
  </si>
  <si>
    <t>2002年　チーム数</t>
    <rPh sb="4" eb="5">
      <t>ネン</t>
    </rPh>
    <rPh sb="9" eb="10">
      <t>スウ</t>
    </rPh>
    <phoneticPr fontId="8"/>
  </si>
  <si>
    <t>2003年　チーム数</t>
    <rPh sb="4" eb="5">
      <t>ネン</t>
    </rPh>
    <rPh sb="9" eb="10">
      <t>スウ</t>
    </rPh>
    <phoneticPr fontId="8"/>
  </si>
  <si>
    <t>2004年　チーム数</t>
    <rPh sb="4" eb="5">
      <t>ネン</t>
    </rPh>
    <rPh sb="9" eb="10">
      <t>スウ</t>
    </rPh>
    <phoneticPr fontId="8"/>
  </si>
  <si>
    <t>2005年　チーム数</t>
    <rPh sb="4" eb="5">
      <t>ネン</t>
    </rPh>
    <rPh sb="9" eb="10">
      <t>スウ</t>
    </rPh>
    <phoneticPr fontId="8"/>
  </si>
  <si>
    <t>2006年　チーム数</t>
    <rPh sb="4" eb="5">
      <t>ネン</t>
    </rPh>
    <rPh sb="9" eb="10">
      <t>スウ</t>
    </rPh>
    <phoneticPr fontId="8"/>
  </si>
  <si>
    <t>2007年　チーム数</t>
    <rPh sb="4" eb="5">
      <t>ネン</t>
    </rPh>
    <rPh sb="9" eb="10">
      <t>スウ</t>
    </rPh>
    <phoneticPr fontId="8"/>
  </si>
  <si>
    <t>2008年　チーム数</t>
    <rPh sb="4" eb="5">
      <t>ネン</t>
    </rPh>
    <rPh sb="9" eb="10">
      <t>スウ</t>
    </rPh>
    <phoneticPr fontId="8"/>
  </si>
  <si>
    <t>2009年　チーム数</t>
    <rPh sb="4" eb="5">
      <t>ネン</t>
    </rPh>
    <rPh sb="9" eb="10">
      <t>スウ</t>
    </rPh>
    <phoneticPr fontId="8"/>
  </si>
  <si>
    <t>選手数</t>
    <rPh sb="0" eb="2">
      <t>センシュ</t>
    </rPh>
    <rPh sb="2" eb="3">
      <t>スウ</t>
    </rPh>
    <phoneticPr fontId="8"/>
  </si>
  <si>
    <t>2010年　チーム数</t>
    <rPh sb="4" eb="5">
      <t>ネン</t>
    </rPh>
    <rPh sb="9" eb="10">
      <t>スウ</t>
    </rPh>
    <phoneticPr fontId="8"/>
  </si>
  <si>
    <t>　※Ⅲ/Ⅳ部共　８人制へ変更</t>
    <rPh sb="5" eb="6">
      <t>ブ</t>
    </rPh>
    <rPh sb="6" eb="7">
      <t>トモ</t>
    </rPh>
    <rPh sb="9" eb="11">
      <t>ニンセイ</t>
    </rPh>
    <rPh sb="12" eb="14">
      <t>ヘンコウ</t>
    </rPh>
    <phoneticPr fontId="8"/>
  </si>
  <si>
    <t>2011年　チーム数</t>
    <rPh sb="4" eb="5">
      <t>ネン</t>
    </rPh>
    <rPh sb="9" eb="10">
      <t>スウ</t>
    </rPh>
    <phoneticPr fontId="8"/>
  </si>
  <si>
    <t>2011年</t>
    <rPh sb="4" eb="5">
      <t>ネン</t>
    </rPh>
    <phoneticPr fontId="8"/>
  </si>
  <si>
    <t>2012年　チーム数</t>
    <rPh sb="4" eb="5">
      <t>ネン</t>
    </rPh>
    <rPh sb="9" eb="10">
      <t>スウ</t>
    </rPh>
    <phoneticPr fontId="8"/>
  </si>
  <si>
    <t>2012年</t>
    <rPh sb="4" eb="5">
      <t>ネン</t>
    </rPh>
    <phoneticPr fontId="8"/>
  </si>
  <si>
    <t>2013年　チーム数</t>
    <rPh sb="4" eb="5">
      <t>ネン</t>
    </rPh>
    <rPh sb="9" eb="10">
      <t>スウ</t>
    </rPh>
    <phoneticPr fontId="8"/>
  </si>
  <si>
    <t>2013年</t>
    <rPh sb="4" eb="5">
      <t>ネン</t>
    </rPh>
    <phoneticPr fontId="8"/>
  </si>
  <si>
    <t>2014年　チーム数</t>
    <rPh sb="4" eb="5">
      <t>ネン</t>
    </rPh>
    <rPh sb="9" eb="10">
      <t>スウ</t>
    </rPh>
    <phoneticPr fontId="8"/>
  </si>
  <si>
    <t>2014年</t>
    <rPh sb="4" eb="5">
      <t>ネン</t>
    </rPh>
    <phoneticPr fontId="8"/>
  </si>
  <si>
    <t>2015年　チーム数</t>
    <rPh sb="4" eb="5">
      <t>ネン</t>
    </rPh>
    <rPh sb="9" eb="10">
      <t>スウ</t>
    </rPh>
    <phoneticPr fontId="8"/>
  </si>
  <si>
    <t>2015年</t>
    <rPh sb="4" eb="5">
      <t>ネン</t>
    </rPh>
    <phoneticPr fontId="8"/>
  </si>
  <si>
    <t>2016年　チーム数</t>
    <rPh sb="4" eb="5">
      <t>ネン</t>
    </rPh>
    <rPh sb="9" eb="10">
      <t>スウ</t>
    </rPh>
    <phoneticPr fontId="8"/>
  </si>
  <si>
    <t>2016年</t>
    <rPh sb="4" eb="5">
      <t>ネン</t>
    </rPh>
    <phoneticPr fontId="8"/>
  </si>
  <si>
    <t>2017年　チーム数</t>
    <rPh sb="4" eb="5">
      <t>ネン</t>
    </rPh>
    <rPh sb="9" eb="10">
      <t>スウ</t>
    </rPh>
    <phoneticPr fontId="8"/>
  </si>
  <si>
    <t>2017年</t>
    <rPh sb="4" eb="5">
      <t>ネン</t>
    </rPh>
    <phoneticPr fontId="8"/>
  </si>
  <si>
    <t>2018年　チーム数</t>
    <rPh sb="4" eb="5">
      <t>ネン</t>
    </rPh>
    <rPh sb="9" eb="10">
      <t>スウ</t>
    </rPh>
    <phoneticPr fontId="8"/>
  </si>
  <si>
    <t>2018年</t>
    <rPh sb="4" eb="5">
      <t>ネン</t>
    </rPh>
    <phoneticPr fontId="8"/>
  </si>
  <si>
    <t>2019年　チーム数</t>
    <rPh sb="4" eb="5">
      <t>ネン</t>
    </rPh>
    <rPh sb="9" eb="10">
      <t>スウ</t>
    </rPh>
    <phoneticPr fontId="8"/>
  </si>
  <si>
    <t>　※U9リーグ　５人制へ変更</t>
    <rPh sb="9" eb="11">
      <t>ニンセイ</t>
    </rPh>
    <rPh sb="12" eb="14">
      <t>ヘンコウ</t>
    </rPh>
    <phoneticPr fontId="8"/>
  </si>
  <si>
    <t>2019年</t>
    <rPh sb="4" eb="5">
      <t>ネン</t>
    </rPh>
    <phoneticPr fontId="8"/>
  </si>
  <si>
    <t>2020年　チーム数</t>
    <rPh sb="4" eb="5">
      <t>ネン</t>
    </rPh>
    <rPh sb="9" eb="10">
      <t>スウ</t>
    </rPh>
    <phoneticPr fontId="8"/>
  </si>
  <si>
    <t>2020年</t>
    <rPh sb="4" eb="5">
      <t>ネン</t>
    </rPh>
    <phoneticPr fontId="8"/>
  </si>
  <si>
    <t>2021年　チーム数</t>
    <rPh sb="4" eb="5">
      <t>ネン</t>
    </rPh>
    <rPh sb="9" eb="10">
      <t>スウ</t>
    </rPh>
    <phoneticPr fontId="8"/>
  </si>
  <si>
    <t>2021年</t>
    <rPh sb="4" eb="5">
      <t>ネン</t>
    </rPh>
    <phoneticPr fontId="8"/>
  </si>
  <si>
    <t>2022年　チーム数</t>
    <rPh sb="4" eb="5">
      <t>ネン</t>
    </rPh>
    <rPh sb="9" eb="10">
      <t>スウ</t>
    </rPh>
    <phoneticPr fontId="8"/>
  </si>
  <si>
    <t>2022年</t>
    <rPh sb="4" eb="5">
      <t>ネン</t>
    </rPh>
    <phoneticPr fontId="8"/>
  </si>
  <si>
    <t>2023年　チーム数</t>
    <rPh sb="4" eb="5">
      <t>ネン</t>
    </rPh>
    <rPh sb="9" eb="10">
      <t>スウ</t>
    </rPh>
    <phoneticPr fontId="8"/>
  </si>
  <si>
    <t>2023年</t>
    <rPh sb="4" eb="5">
      <t>ネン</t>
    </rPh>
    <phoneticPr fontId="8"/>
  </si>
  <si>
    <t>2024年　チーム数</t>
    <rPh sb="4" eb="5">
      <t>ネン</t>
    </rPh>
    <rPh sb="9" eb="10">
      <t>スウ</t>
    </rPh>
    <phoneticPr fontId="8"/>
  </si>
  <si>
    <t>2024年</t>
    <rPh sb="4" eb="5">
      <t>ネン</t>
    </rPh>
    <phoneticPr fontId="8"/>
  </si>
  <si>
    <t>2025年　チーム数</t>
    <rPh sb="4" eb="5">
      <t>ネン</t>
    </rPh>
    <rPh sb="9" eb="10">
      <t>スウ</t>
    </rPh>
    <phoneticPr fontId="8"/>
  </si>
  <si>
    <t>2025年</t>
    <rPh sb="4" eb="5">
      <t>ネン</t>
    </rPh>
    <phoneticPr fontId="8"/>
  </si>
  <si>
    <t>U10リーグ=Ⅲ部ーグ　過去の成績</t>
    <rPh sb="8" eb="9">
      <t>ブ</t>
    </rPh>
    <rPh sb="12" eb="14">
      <t>カコ</t>
    </rPh>
    <rPh sb="15" eb="17">
      <t>セイセキ</t>
    </rPh>
    <phoneticPr fontId="4"/>
  </si>
  <si>
    <t>U9リーグ=Ⅳ部=Dリーグ　過去の成績</t>
    <rPh sb="7" eb="8">
      <t>ブ</t>
    </rPh>
    <rPh sb="14" eb="16">
      <t>カコ</t>
    </rPh>
    <rPh sb="17" eb="19">
      <t>セイセキ</t>
    </rPh>
    <phoneticPr fontId="4"/>
  </si>
  <si>
    <t>１位</t>
    <rPh sb="1" eb="2">
      <t>イ</t>
    </rPh>
    <phoneticPr fontId="4"/>
  </si>
  <si>
    <t>２位</t>
    <rPh sb="1" eb="2">
      <t>イ</t>
    </rPh>
    <phoneticPr fontId="4"/>
  </si>
  <si>
    <t>３位</t>
    <rPh sb="1" eb="2">
      <t>イ</t>
    </rPh>
    <phoneticPr fontId="4"/>
  </si>
  <si>
    <t>※Dリーグカップは、リーグ創設チームよりの寄贈</t>
    <rPh sb="13" eb="15">
      <t>ソウセツ</t>
    </rPh>
    <rPh sb="21" eb="23">
      <t>キゾウ</t>
    </rPh>
    <phoneticPr fontId="8"/>
  </si>
  <si>
    <t>2001 Agr</t>
  </si>
  <si>
    <t>飯野C1</t>
    <rPh sb="0" eb="2">
      <t>イイノ</t>
    </rPh>
    <phoneticPr fontId="4"/>
  </si>
  <si>
    <t>?</t>
    <phoneticPr fontId="4"/>
  </si>
  <si>
    <t>?</t>
    <phoneticPr fontId="4"/>
  </si>
  <si>
    <t>　*リーグ創設チーム(飯野、石薬師、一宮、白子、牧田)</t>
    <phoneticPr fontId="8"/>
  </si>
  <si>
    <t>2001 Bgr</t>
  </si>
  <si>
    <t>2002 Agr</t>
  </si>
  <si>
    <t>明生</t>
    <rPh sb="0" eb="1">
      <t>メイ</t>
    </rPh>
    <rPh sb="1" eb="2">
      <t>ショウ</t>
    </rPh>
    <phoneticPr fontId="4"/>
  </si>
  <si>
    <t>白子C1</t>
    <rPh sb="0" eb="2">
      <t>シロコ</t>
    </rPh>
    <phoneticPr fontId="4"/>
  </si>
  <si>
    <t>加佐登</t>
    <phoneticPr fontId="4"/>
  </si>
  <si>
    <t>2002 Bgr</t>
  </si>
  <si>
    <t>神戸</t>
    <rPh sb="0" eb="2">
      <t>カンベ</t>
    </rPh>
    <phoneticPr fontId="4"/>
  </si>
  <si>
    <t>鈴西C1</t>
    <rPh sb="0" eb="1">
      <t>レイ</t>
    </rPh>
    <rPh sb="1" eb="2">
      <t>セイ</t>
    </rPh>
    <phoneticPr fontId="4"/>
  </si>
  <si>
    <t>2003 Agr</t>
  </si>
  <si>
    <t>一宮</t>
    <rPh sb="0" eb="2">
      <t>イチノミヤ</t>
    </rPh>
    <phoneticPr fontId="4"/>
  </si>
  <si>
    <t>飯野A</t>
    <rPh sb="0" eb="2">
      <t>イイノ</t>
    </rPh>
    <phoneticPr fontId="4"/>
  </si>
  <si>
    <t>郡山A</t>
    <rPh sb="0" eb="1">
      <t>コオリ</t>
    </rPh>
    <rPh sb="1" eb="2">
      <t>ヤマ</t>
    </rPh>
    <phoneticPr fontId="4"/>
  </si>
  <si>
    <t>2003 Bgr</t>
  </si>
  <si>
    <t>白子A</t>
    <rPh sb="0" eb="2">
      <t>シロコ</t>
    </rPh>
    <phoneticPr fontId="4"/>
  </si>
  <si>
    <t>井田川</t>
    <rPh sb="0" eb="3">
      <t>イダガワ</t>
    </rPh>
    <phoneticPr fontId="4"/>
  </si>
  <si>
    <t>鈴西A</t>
    <rPh sb="0" eb="1">
      <t>レイ</t>
    </rPh>
    <rPh sb="1" eb="2">
      <t>セイ</t>
    </rPh>
    <phoneticPr fontId="4"/>
  </si>
  <si>
    <t>2004 Agr</t>
  </si>
  <si>
    <t>庄野</t>
    <rPh sb="0" eb="2">
      <t>ショウノ</t>
    </rPh>
    <phoneticPr fontId="4"/>
  </si>
  <si>
    <t>牧田</t>
    <rPh sb="0" eb="2">
      <t>マキタ</t>
    </rPh>
    <phoneticPr fontId="4"/>
  </si>
  <si>
    <t>2004　1st</t>
    <phoneticPr fontId="4"/>
  </si>
  <si>
    <t>石薬師</t>
    <rPh sb="0" eb="1">
      <t>イシ</t>
    </rPh>
    <rPh sb="1" eb="3">
      <t>ヤクシ</t>
    </rPh>
    <phoneticPr fontId="4"/>
  </si>
  <si>
    <t>飯野</t>
    <rPh sb="0" eb="2">
      <t>イイノ</t>
    </rPh>
    <phoneticPr fontId="4"/>
  </si>
  <si>
    <t>2004 Bgr</t>
  </si>
  <si>
    <t>2004　2nd</t>
    <phoneticPr fontId="4"/>
  </si>
  <si>
    <t>白子</t>
    <rPh sb="0" eb="2">
      <t>シロコ</t>
    </rPh>
    <phoneticPr fontId="4"/>
  </si>
  <si>
    <t>2004　3rd</t>
    <phoneticPr fontId="4"/>
  </si>
  <si>
    <t>2005 Agr</t>
  </si>
  <si>
    <t>清和</t>
    <rPh sb="0" eb="1">
      <t>セイ</t>
    </rPh>
    <rPh sb="1" eb="2">
      <t>ワ</t>
    </rPh>
    <phoneticPr fontId="4"/>
  </si>
  <si>
    <t>2005　前期</t>
    <rPh sb="5" eb="7">
      <t>ゼンキ</t>
    </rPh>
    <phoneticPr fontId="4"/>
  </si>
  <si>
    <t>白子･鼓ヶ浦</t>
    <rPh sb="0" eb="2">
      <t>シロコ</t>
    </rPh>
    <rPh sb="3" eb="4">
      <t>ツヅミ</t>
    </rPh>
    <rPh sb="5" eb="6">
      <t>ウラ</t>
    </rPh>
    <phoneticPr fontId="4"/>
  </si>
  <si>
    <t>2005 Bgr</t>
  </si>
  <si>
    <t>若松</t>
    <rPh sb="0" eb="2">
      <t>ワカマツ</t>
    </rPh>
    <phoneticPr fontId="4"/>
  </si>
  <si>
    <t>郡山</t>
    <rPh sb="0" eb="1">
      <t>コオリ</t>
    </rPh>
    <rPh sb="1" eb="2">
      <t>ヤマ</t>
    </rPh>
    <phoneticPr fontId="4"/>
  </si>
  <si>
    <t>2005　後期</t>
    <rPh sb="5" eb="7">
      <t>コウキ</t>
    </rPh>
    <phoneticPr fontId="4"/>
  </si>
  <si>
    <t>2006 Agr</t>
    <phoneticPr fontId="4"/>
  </si>
  <si>
    <t>RECCOS</t>
    <phoneticPr fontId="4"/>
  </si>
  <si>
    <t>国府A</t>
    <rPh sb="0" eb="2">
      <t>コクフ</t>
    </rPh>
    <phoneticPr fontId="4"/>
  </si>
  <si>
    <t>桜島</t>
    <rPh sb="0" eb="2">
      <t>サクラジマ</t>
    </rPh>
    <phoneticPr fontId="4"/>
  </si>
  <si>
    <t>2006 Bgr</t>
    <phoneticPr fontId="4"/>
  </si>
  <si>
    <t>2007 Agr</t>
  </si>
  <si>
    <t>RECCOS</t>
    <phoneticPr fontId="4"/>
  </si>
  <si>
    <t>鼓白A</t>
    <rPh sb="0" eb="1">
      <t>ツヅミ</t>
    </rPh>
    <rPh sb="1" eb="2">
      <t>シロ</t>
    </rPh>
    <phoneticPr fontId="4"/>
  </si>
  <si>
    <t>桜島</t>
  </si>
  <si>
    <t>KAWANO</t>
    <phoneticPr fontId="4"/>
  </si>
  <si>
    <t>2007 Bgr</t>
  </si>
  <si>
    <t>2008 Agr</t>
    <phoneticPr fontId="8"/>
  </si>
  <si>
    <t>鼓白</t>
    <phoneticPr fontId="8"/>
  </si>
  <si>
    <t>長太</t>
    <phoneticPr fontId="8"/>
  </si>
  <si>
    <t>2008 Bgr</t>
    <phoneticPr fontId="8"/>
  </si>
  <si>
    <t>2009 Agr</t>
    <phoneticPr fontId="8"/>
  </si>
  <si>
    <t>牧田</t>
    <rPh sb="0" eb="2">
      <t>マキタ</t>
    </rPh>
    <phoneticPr fontId="8"/>
  </si>
  <si>
    <t>明生</t>
    <phoneticPr fontId="8"/>
  </si>
  <si>
    <t>アレグロッソ</t>
    <phoneticPr fontId="8"/>
  </si>
  <si>
    <t>井田川</t>
    <phoneticPr fontId="8"/>
  </si>
  <si>
    <t>愛宕</t>
    <phoneticPr fontId="8"/>
  </si>
  <si>
    <t>玉垣</t>
    <rPh sb="0" eb="2">
      <t>タマガキ</t>
    </rPh>
    <phoneticPr fontId="8"/>
  </si>
  <si>
    <t>2009 Bgr</t>
    <phoneticPr fontId="8"/>
  </si>
  <si>
    <t>RECCOS</t>
    <phoneticPr fontId="8"/>
  </si>
  <si>
    <t>鼓白①</t>
    <phoneticPr fontId="8"/>
  </si>
  <si>
    <t>2010 Agr</t>
    <phoneticPr fontId="8"/>
  </si>
  <si>
    <t>SOUTOKU　B</t>
    <phoneticPr fontId="8"/>
  </si>
  <si>
    <t>若松</t>
    <phoneticPr fontId="8"/>
  </si>
  <si>
    <t>飯野</t>
    <phoneticPr fontId="8"/>
  </si>
  <si>
    <t>鼓白A</t>
    <phoneticPr fontId="8"/>
  </si>
  <si>
    <t>玉垣A</t>
    <phoneticPr fontId="8"/>
  </si>
  <si>
    <t>SOUTOKU　A</t>
    <phoneticPr fontId="8"/>
  </si>
  <si>
    <t>　※Ⅲ/Ⅳ部共　11人→８人制へ変更</t>
    <rPh sb="5" eb="6">
      <t>ブ</t>
    </rPh>
    <rPh sb="6" eb="7">
      <t>トモ</t>
    </rPh>
    <rPh sb="10" eb="11">
      <t>ニン</t>
    </rPh>
    <rPh sb="13" eb="15">
      <t>ニンセイ</t>
    </rPh>
    <rPh sb="16" eb="18">
      <t>ヘンコウ</t>
    </rPh>
    <phoneticPr fontId="8"/>
  </si>
  <si>
    <t>2010 Bgr</t>
    <phoneticPr fontId="8"/>
  </si>
  <si>
    <t>アレグロッソ</t>
    <phoneticPr fontId="8"/>
  </si>
  <si>
    <t>ジェンティーレ</t>
    <phoneticPr fontId="8"/>
  </si>
  <si>
    <t>2011 Agr</t>
    <phoneticPr fontId="8"/>
  </si>
  <si>
    <t>飯野</t>
    <phoneticPr fontId="8"/>
  </si>
  <si>
    <t>玉垣C2</t>
    <phoneticPr fontId="8"/>
  </si>
  <si>
    <t>鼓白D1</t>
    <phoneticPr fontId="8"/>
  </si>
  <si>
    <t>石薬師D1</t>
    <rPh sb="0" eb="1">
      <t>イシ</t>
    </rPh>
    <rPh sb="1" eb="3">
      <t>ヤクシ</t>
    </rPh>
    <phoneticPr fontId="8"/>
  </si>
  <si>
    <t>ジェンティーレ</t>
    <phoneticPr fontId="8"/>
  </si>
  <si>
    <t>2011 Bgr</t>
    <phoneticPr fontId="8"/>
  </si>
  <si>
    <t>旭ヶ丘</t>
    <rPh sb="0" eb="3">
      <t>アサヒガオカ</t>
    </rPh>
    <phoneticPr fontId="8"/>
  </si>
  <si>
    <t>石薬師</t>
    <rPh sb="0" eb="1">
      <t>イシ</t>
    </rPh>
    <rPh sb="1" eb="3">
      <t>ヤクシ</t>
    </rPh>
    <phoneticPr fontId="8"/>
  </si>
  <si>
    <t>2012 Agr</t>
    <phoneticPr fontId="8"/>
  </si>
  <si>
    <t>アレグロッソ</t>
    <phoneticPr fontId="8"/>
  </si>
  <si>
    <t>飯野</t>
    <phoneticPr fontId="8"/>
  </si>
  <si>
    <t>鼓白D1</t>
    <phoneticPr fontId="8"/>
  </si>
  <si>
    <t>2012 Bgr</t>
    <phoneticPr fontId="8"/>
  </si>
  <si>
    <t>鼓白</t>
    <phoneticPr fontId="8"/>
  </si>
  <si>
    <t>SOUTOKU　C2</t>
    <phoneticPr fontId="8"/>
  </si>
  <si>
    <t>2013 Agr</t>
  </si>
  <si>
    <t>SOUTOKU</t>
    <phoneticPr fontId="8"/>
  </si>
  <si>
    <t>RECCOS</t>
    <phoneticPr fontId="8"/>
  </si>
  <si>
    <t>鼓白D2</t>
    <rPh sb="0" eb="2">
      <t>コハク</t>
    </rPh>
    <phoneticPr fontId="8"/>
  </si>
  <si>
    <t>2013 Bgr</t>
  </si>
  <si>
    <t>長太</t>
    <rPh sb="0" eb="2">
      <t>ナゴ</t>
    </rPh>
    <phoneticPr fontId="8"/>
  </si>
  <si>
    <t>旭ヶ丘C1</t>
    <rPh sb="0" eb="3">
      <t>アサヒガオカ</t>
    </rPh>
    <phoneticPr fontId="8"/>
  </si>
  <si>
    <t>ジェンティーレ イエロー</t>
    <phoneticPr fontId="8"/>
  </si>
  <si>
    <t>2014 Agr</t>
    <phoneticPr fontId="8"/>
  </si>
  <si>
    <t>RECCOS</t>
    <phoneticPr fontId="8"/>
  </si>
  <si>
    <t>若松</t>
    <rPh sb="0" eb="2">
      <t>ワカマツ</t>
    </rPh>
    <phoneticPr fontId="8"/>
  </si>
  <si>
    <t>2014 Bgr</t>
    <phoneticPr fontId="8"/>
  </si>
  <si>
    <t>飯野</t>
    <phoneticPr fontId="8"/>
  </si>
  <si>
    <t>ジェンティーレ2</t>
    <phoneticPr fontId="8"/>
  </si>
  <si>
    <t>2015 Agr</t>
    <phoneticPr fontId="8"/>
  </si>
  <si>
    <t>ジェンティーレA</t>
    <phoneticPr fontId="8"/>
  </si>
  <si>
    <t>2015 Bgr</t>
    <phoneticPr fontId="8"/>
  </si>
  <si>
    <t>RECCOS</t>
    <phoneticPr fontId="8"/>
  </si>
  <si>
    <t>2016 Agr</t>
    <phoneticPr fontId="8"/>
  </si>
  <si>
    <t>アレグロッソ</t>
    <phoneticPr fontId="8"/>
  </si>
  <si>
    <t>鼓白</t>
    <phoneticPr fontId="8"/>
  </si>
  <si>
    <t>2016 Bgr</t>
    <phoneticPr fontId="8"/>
  </si>
  <si>
    <t>2017 Agr</t>
    <phoneticPr fontId="8"/>
  </si>
  <si>
    <t>ジェンティーレ</t>
    <phoneticPr fontId="8"/>
  </si>
  <si>
    <t>2017 Bgr</t>
    <phoneticPr fontId="8"/>
  </si>
  <si>
    <t>2018 Agr</t>
    <phoneticPr fontId="8"/>
  </si>
  <si>
    <t>鈴鹿井田川</t>
    <rPh sb="0" eb="5">
      <t>スズカイダガワ</t>
    </rPh>
    <phoneticPr fontId="8"/>
  </si>
  <si>
    <t>2018 Bgr</t>
    <phoneticPr fontId="8"/>
  </si>
  <si>
    <t>箕田</t>
    <rPh sb="0" eb="2">
      <t>ミダ</t>
    </rPh>
    <phoneticPr fontId="8"/>
  </si>
  <si>
    <t>RECCOS</t>
    <phoneticPr fontId="8"/>
  </si>
  <si>
    <t>2019 Agr</t>
    <phoneticPr fontId="8"/>
  </si>
  <si>
    <t>鼓白</t>
    <phoneticPr fontId="8"/>
  </si>
  <si>
    <t>ジェンティーレ 青</t>
    <rPh sb="8" eb="9">
      <t>アオ</t>
    </rPh>
    <phoneticPr fontId="8"/>
  </si>
  <si>
    <t>アレグロッソ</t>
    <phoneticPr fontId="8"/>
  </si>
  <si>
    <t>旭ヶ丘</t>
    <phoneticPr fontId="8"/>
  </si>
  <si>
    <t>2019 Bgr</t>
    <phoneticPr fontId="8"/>
  </si>
  <si>
    <t>ジェンティーレ 白</t>
    <rPh sb="8" eb="9">
      <t>シロ</t>
    </rPh>
    <phoneticPr fontId="8"/>
  </si>
  <si>
    <t>グランビーノ鈴峰①</t>
    <rPh sb="6" eb="7">
      <t>スズ</t>
    </rPh>
    <rPh sb="7" eb="8">
      <t>ホウ</t>
    </rPh>
    <phoneticPr fontId="8"/>
  </si>
  <si>
    <t>ひよこクラブ</t>
    <phoneticPr fontId="8"/>
  </si>
  <si>
    <t>2019 総合</t>
    <rPh sb="5" eb="7">
      <t>ソウゴウ</t>
    </rPh>
    <phoneticPr fontId="8"/>
  </si>
  <si>
    <t>2020 Agr</t>
    <phoneticPr fontId="8"/>
  </si>
  <si>
    <t>2020 Bgr</t>
    <phoneticPr fontId="8"/>
  </si>
  <si>
    <t>SAKAE FC</t>
    <phoneticPr fontId="8"/>
  </si>
  <si>
    <t>2020 Bgr</t>
    <phoneticPr fontId="8"/>
  </si>
  <si>
    <t>SAKAE FC</t>
    <phoneticPr fontId="8"/>
  </si>
  <si>
    <t>2020 総合</t>
    <rPh sb="5" eb="7">
      <t>ソウゴウ</t>
    </rPh>
    <phoneticPr fontId="8"/>
  </si>
  <si>
    <t>SAKAE FC</t>
    <phoneticPr fontId="8"/>
  </si>
  <si>
    <t>2021 Agr</t>
    <phoneticPr fontId="8"/>
  </si>
  <si>
    <t>愛宕・長太</t>
    <rPh sb="0" eb="2">
      <t>アタゴ</t>
    </rPh>
    <rPh sb="3" eb="5">
      <t>ナゴ</t>
    </rPh>
    <phoneticPr fontId="8"/>
  </si>
  <si>
    <t>ラピド鈴鹿</t>
    <rPh sb="3" eb="5">
      <t>スズカ</t>
    </rPh>
    <phoneticPr fontId="8"/>
  </si>
  <si>
    <t>バレンテイア白鳥</t>
    <rPh sb="6" eb="8">
      <t>シラトリ</t>
    </rPh>
    <phoneticPr fontId="8"/>
  </si>
  <si>
    <t>グランビーノ鈴峰</t>
    <rPh sb="6" eb="7">
      <t>スズ</t>
    </rPh>
    <rPh sb="7" eb="8">
      <t>ホウ</t>
    </rPh>
    <phoneticPr fontId="8"/>
  </si>
  <si>
    <t>　※コロナ対応で3節で終了</t>
    <rPh sb="5" eb="7">
      <t>タイオウ</t>
    </rPh>
    <phoneticPr fontId="8"/>
  </si>
  <si>
    <t>2021 Bgr</t>
    <phoneticPr fontId="8"/>
  </si>
  <si>
    <t>RECCOS KAWANO</t>
    <phoneticPr fontId="8"/>
  </si>
  <si>
    <t>2021 総合</t>
    <rPh sb="5" eb="7">
      <t>ソウゴウ</t>
    </rPh>
    <phoneticPr fontId="8"/>
  </si>
  <si>
    <t>　※総合順位未決定</t>
    <phoneticPr fontId="8"/>
  </si>
  <si>
    <t>2022 Agr</t>
    <phoneticPr fontId="8"/>
  </si>
  <si>
    <t>グランビーノ鈴峰</t>
    <rPh sb="6" eb="8">
      <t>レイホウ</t>
    </rPh>
    <phoneticPr fontId="8"/>
  </si>
  <si>
    <t>2022 Agr</t>
    <phoneticPr fontId="8"/>
  </si>
  <si>
    <t>鈴鹿ポイントゲッターズ</t>
    <rPh sb="0" eb="2">
      <t>スズカ</t>
    </rPh>
    <phoneticPr fontId="8"/>
  </si>
  <si>
    <t>2022 Bgr</t>
    <phoneticPr fontId="8"/>
  </si>
  <si>
    <t>FC ジェンティーレ</t>
    <phoneticPr fontId="8"/>
  </si>
  <si>
    <t>アレグロッソ桜島</t>
    <rPh sb="6" eb="8">
      <t>サクラジマ</t>
    </rPh>
    <phoneticPr fontId="8"/>
  </si>
  <si>
    <t>旭が丘②</t>
    <rPh sb="0" eb="1">
      <t>アサヒ</t>
    </rPh>
    <phoneticPr fontId="8"/>
  </si>
  <si>
    <t>SOUTOKU JSC</t>
    <phoneticPr fontId="8"/>
  </si>
  <si>
    <t>旭が丘①</t>
    <rPh sb="0" eb="1">
      <t>アサヒ</t>
    </rPh>
    <phoneticPr fontId="8"/>
  </si>
  <si>
    <t>2022 総合</t>
    <rPh sb="5" eb="7">
      <t>ソウゴウ</t>
    </rPh>
    <phoneticPr fontId="8"/>
  </si>
  <si>
    <t>FC ジェンティーレ</t>
    <phoneticPr fontId="8"/>
  </si>
  <si>
    <t>2023 Agr</t>
    <phoneticPr fontId="8"/>
  </si>
  <si>
    <t>2023 Agr</t>
    <phoneticPr fontId="8"/>
  </si>
  <si>
    <t>YFT</t>
    <phoneticPr fontId="8"/>
  </si>
  <si>
    <t>旭が丘</t>
    <rPh sb="0" eb="1">
      <t>アサヒ</t>
    </rPh>
    <rPh sb="2" eb="3">
      <t>オカ</t>
    </rPh>
    <phoneticPr fontId="8"/>
  </si>
  <si>
    <t>2023 Bgr</t>
    <phoneticPr fontId="8"/>
  </si>
  <si>
    <t>2023 Bgr</t>
    <phoneticPr fontId="8"/>
  </si>
  <si>
    <t>SAKAE FC U9</t>
    <phoneticPr fontId="8"/>
  </si>
  <si>
    <t>SAKAE FC U8</t>
    <phoneticPr fontId="8"/>
  </si>
  <si>
    <t>2023 総合</t>
    <rPh sb="5" eb="7">
      <t>ソウゴウ</t>
    </rPh>
    <phoneticPr fontId="8"/>
  </si>
  <si>
    <t>2024 Agr</t>
    <phoneticPr fontId="8"/>
  </si>
  <si>
    <t>KAWANO　RECCOS鈴鹿B</t>
    <phoneticPr fontId="8"/>
  </si>
  <si>
    <t>　※リーグ途中参加OKにルール変更</t>
    <rPh sb="5" eb="9">
      <t>トチュウサンカ</t>
    </rPh>
    <rPh sb="15" eb="17">
      <t>ヘンコウ</t>
    </rPh>
    <phoneticPr fontId="8"/>
  </si>
  <si>
    <t>2024 Bgr</t>
    <phoneticPr fontId="8"/>
  </si>
  <si>
    <t>*リーグ途中に4チーム追加</t>
    <rPh sb="4" eb="6">
      <t>トチュウ</t>
    </rPh>
    <rPh sb="11" eb="13">
      <t>ツイカ</t>
    </rPh>
    <phoneticPr fontId="8"/>
  </si>
  <si>
    <t>2024 総合</t>
    <rPh sb="5" eb="7">
      <t>ソウゴウ</t>
    </rPh>
    <phoneticPr fontId="8"/>
  </si>
  <si>
    <t>2025 Agr</t>
    <phoneticPr fontId="8"/>
  </si>
  <si>
    <t>2025 Bgr</t>
    <phoneticPr fontId="8"/>
  </si>
  <si>
    <t>2025 総合</t>
    <rPh sb="5" eb="7">
      <t>ソウゴウ</t>
    </rPh>
    <phoneticPr fontId="8"/>
  </si>
  <si>
    <t>10m程度</t>
    <rPh sb="3" eb="5">
      <t>テイド</t>
    </rPh>
    <phoneticPr fontId="8"/>
  </si>
  <si>
    <t>　ペナルティエリアラインを利用</t>
    <rPh sb="13" eb="15">
      <t>リヨウ</t>
    </rPh>
    <phoneticPr fontId="8"/>
  </si>
  <si>
    <t>24m</t>
    <phoneticPr fontId="8"/>
  </si>
  <si>
    <t>　※ペナルティエリアの倍</t>
    <rPh sb="11" eb="12">
      <t>バイ</t>
    </rPh>
    <phoneticPr fontId="8"/>
  </si>
  <si>
    <t>45～50m</t>
    <phoneticPr fontId="8"/>
  </si>
  <si>
    <t>　※タッチラインを利用</t>
    <rPh sb="9" eb="11">
      <t>リヨウ</t>
    </rPh>
    <phoneticPr fontId="8"/>
  </si>
  <si>
    <t>※愛宕運動会の為、大会要項に沿い0-0引き分けとする</t>
    <rPh sb="1" eb="3">
      <t>アタゴ</t>
    </rPh>
    <rPh sb="3" eb="6">
      <t>ウンドウカイ</t>
    </rPh>
    <rPh sb="7" eb="8">
      <t>タメ</t>
    </rPh>
    <rPh sb="9" eb="13">
      <t>タイカイヨウコウ</t>
    </rPh>
    <rPh sb="14" eb="15">
      <t>ソ</t>
    </rPh>
    <rPh sb="19" eb="20">
      <t>ヒ</t>
    </rPh>
    <rPh sb="21" eb="22">
      <t>ワ</t>
    </rPh>
    <phoneticPr fontId="1"/>
  </si>
  <si>
    <t>SAKAE</t>
    <phoneticPr fontId="1"/>
  </si>
  <si>
    <t>亀山</t>
    <phoneticPr fontId="1"/>
  </si>
  <si>
    <t>FC ジェンティーレ</t>
    <phoneticPr fontId="1"/>
  </si>
  <si>
    <t>国府</t>
    <rPh sb="0" eb="2">
      <t>コクフ</t>
    </rPh>
    <phoneticPr fontId="1"/>
  </si>
  <si>
    <t>グランビーノ鈴峰</t>
    <rPh sb="6" eb="8">
      <t>レイホウ</t>
    </rPh>
    <phoneticPr fontId="1"/>
  </si>
  <si>
    <t>アレグロッソ旭が丘</t>
    <rPh sb="6" eb="7">
      <t>アサヒ</t>
    </rPh>
    <rPh sb="8" eb="9">
      <t>オカ</t>
    </rPh>
    <phoneticPr fontId="1"/>
  </si>
  <si>
    <t>12月20日or</t>
    <rPh sb="2" eb="3">
      <t>ツキ</t>
    </rPh>
    <rPh sb="5" eb="6">
      <t>ヒ</t>
    </rPh>
    <phoneticPr fontId="8"/>
  </si>
  <si>
    <r>
      <t>アレグロッソ旭が丘</t>
    </r>
    <r>
      <rPr>
        <sz val="11"/>
        <rFont val="ＭＳ Ｐゴシック"/>
        <family val="3"/>
        <charset val="128"/>
      </rPr>
      <t>/バレンティア白鳥</t>
    </r>
    <rPh sb="6" eb="7">
      <t>アサヒ</t>
    </rPh>
    <rPh sb="8" eb="9">
      <t>オカ</t>
    </rPh>
    <rPh sb="16" eb="18">
      <t>シラトリ</t>
    </rPh>
    <phoneticPr fontId="8"/>
  </si>
  <si>
    <t>SAKAE/亀山</t>
    <rPh sb="6" eb="8">
      <t>カメヤマ</t>
    </rPh>
    <phoneticPr fontId="1"/>
  </si>
  <si>
    <t>玉垣</t>
    <rPh sb="0" eb="2">
      <t>タマガキ</t>
    </rPh>
    <phoneticPr fontId="1"/>
  </si>
  <si>
    <t>FC ジェンティーレ/国府</t>
    <rPh sb="11" eb="13">
      <t>コクフ</t>
    </rPh>
    <phoneticPr fontId="1"/>
  </si>
  <si>
    <t>明生</t>
    <phoneticPr fontId="1"/>
  </si>
  <si>
    <t>明生</t>
    <phoneticPr fontId="1"/>
  </si>
  <si>
    <t>愛宕</t>
    <rPh sb="0" eb="2">
      <t>アタゴ</t>
    </rPh>
    <phoneticPr fontId="1"/>
  </si>
  <si>
    <t>稲生</t>
    <rPh sb="0" eb="2">
      <t>イノウ</t>
    </rPh>
    <phoneticPr fontId="1"/>
  </si>
  <si>
    <t>愛宕レアル</t>
    <rPh sb="0" eb="2">
      <t>アタゴ</t>
    </rPh>
    <phoneticPr fontId="1"/>
  </si>
  <si>
    <t>明生</t>
    <rPh sb="0" eb="2">
      <t>メイセイ</t>
    </rPh>
    <phoneticPr fontId="1"/>
  </si>
  <si>
    <r>
      <rPr>
        <b/>
        <sz val="11"/>
        <color rgb="FF00B0F0"/>
        <rFont val="ＭＳ Ｐゴシック"/>
        <family val="3"/>
        <charset val="128"/>
      </rPr>
      <t>明生</t>
    </r>
    <r>
      <rPr>
        <sz val="11"/>
        <rFont val="ＭＳ Ｐゴシック"/>
        <family val="3"/>
        <charset val="128"/>
      </rPr>
      <t>/稲生</t>
    </r>
    <rPh sb="0" eb="2">
      <t>メイセイ</t>
    </rPh>
    <rPh sb="3" eb="5">
      <t>イノウ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</si>
</sst>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0_ ;[Red]\-0\ "/>
    <numFmt numFmtId="178" formatCode="0_ "/>
  </numFmts>
  <fonts count="8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中ゴシックＢＢＢ"/>
      <family val="3"/>
      <charset val="128"/>
    </font>
    <font>
      <sz val="18"/>
      <name val="ＭＳ Ｐゴシック"/>
      <family val="3"/>
      <charset val="128"/>
    </font>
    <font>
      <sz val="6"/>
      <name val="中ゴシックＢＢＢ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中ゴシックＢＢＢ"/>
      <family val="3"/>
      <charset val="128"/>
    </font>
    <font>
      <sz val="14"/>
      <name val="ＭＳ Ｐゴシック"/>
      <family val="3"/>
      <charset val="128"/>
    </font>
    <font>
      <b/>
      <i/>
      <sz val="20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i/>
      <sz val="12"/>
      <color theme="1"/>
      <name val="中ゴシックＢＢＢ"/>
      <family val="3"/>
      <charset val="128"/>
    </font>
    <font>
      <b/>
      <i/>
      <sz val="16"/>
      <color theme="1"/>
      <name val="ＭＳ Ｐゴシック"/>
      <family val="3"/>
      <charset val="128"/>
    </font>
    <font>
      <b/>
      <i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sz val="12"/>
      <name val="中ゴシックＢＢＢ"/>
      <family val="3"/>
      <charset val="128"/>
    </font>
    <font>
      <b/>
      <i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i/>
      <sz val="20"/>
      <color indexed="10"/>
      <name val="ＭＳ Ｐゴシック"/>
      <family val="3"/>
      <charset val="128"/>
    </font>
    <font>
      <sz val="22"/>
      <color indexed="10"/>
      <name val="ＭＳ Ｐゴシック"/>
      <family val="3"/>
      <charset val="128"/>
    </font>
    <font>
      <b/>
      <i/>
      <sz val="16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20"/>
      <name val="中ゴシックＢＢＢ"/>
      <family val="3"/>
      <charset val="128"/>
    </font>
    <font>
      <b/>
      <i/>
      <sz val="20"/>
      <color rgb="FF0000FF"/>
      <name val="ＭＳ Ｐゴシック"/>
      <family val="3"/>
      <charset val="128"/>
    </font>
    <font>
      <sz val="20"/>
      <color rgb="FF0000FF"/>
      <name val="ＭＳ Ｐゴシック"/>
      <family val="3"/>
      <charset val="128"/>
    </font>
    <font>
      <sz val="16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b/>
      <i/>
      <sz val="16"/>
      <color rgb="FF0000FF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22"/>
      <color indexed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6"/>
      <name val="中ゴシックＢＢＢ"/>
      <family val="3"/>
      <charset val="128"/>
    </font>
    <font>
      <sz val="16"/>
      <color rgb="FFFF0000"/>
      <name val="中ゴシックＢＢＢ"/>
      <family val="3"/>
      <charset val="128"/>
    </font>
    <font>
      <sz val="22"/>
      <name val="ＭＳ Ｐゴシック"/>
      <family val="3"/>
      <charset val="128"/>
    </font>
    <font>
      <sz val="22"/>
      <color rgb="FF0000FF"/>
      <name val="ＭＳ Ｐゴシック"/>
      <family val="3"/>
      <charset val="128"/>
    </font>
    <font>
      <b/>
      <i/>
      <sz val="16"/>
      <color indexed="10"/>
      <name val="ＭＳ Ｐゴシック"/>
      <family val="3"/>
      <charset val="128"/>
    </font>
    <font>
      <sz val="14"/>
      <name val="中ゴシックＢＢＢ"/>
      <family val="3"/>
      <charset val="128"/>
    </font>
    <font>
      <b/>
      <i/>
      <sz val="20"/>
      <color rgb="FF7030A0"/>
      <name val="ＭＳ Ｐゴシック"/>
      <family val="3"/>
      <charset val="128"/>
    </font>
    <font>
      <sz val="20"/>
      <color rgb="FF7030A0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6"/>
      <color rgb="FF7030A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20"/>
      <color rgb="FFFF0000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  <font>
      <sz val="2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i/>
      <sz val="12"/>
      <color rgb="FFFF0000"/>
      <name val="中ゴシックＢＢＢ"/>
      <family val="3"/>
      <charset val="128"/>
    </font>
    <font>
      <sz val="12"/>
      <color rgb="FFFF0000"/>
      <name val="中ゴシックＢＢＢ"/>
      <family val="3"/>
      <charset val="128"/>
    </font>
    <font>
      <sz val="16"/>
      <color indexed="10"/>
      <name val="ＭＳ Ｐゴシック"/>
      <family val="3"/>
      <charset val="128"/>
    </font>
    <font>
      <sz val="12"/>
      <color indexed="12"/>
      <name val="中ゴシックＢＢＢ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2"/>
      <name val="Calibri"/>
      <family val="2"/>
    </font>
    <font>
      <sz val="9"/>
      <name val="中ゴシックＢＢＢ"/>
      <family val="3"/>
      <charset val="128"/>
    </font>
    <font>
      <sz val="10"/>
      <name val="中ゴシックＢＢＢ"/>
      <family val="3"/>
      <charset val="128"/>
    </font>
    <font>
      <sz val="8"/>
      <name val="中ゴシックＢＢＢ"/>
      <family val="3"/>
      <charset val="128"/>
    </font>
    <font>
      <sz val="24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6"/>
      <color rgb="FFFF0000"/>
      <name val="中ゴシックＢＢＢ"/>
      <family val="3"/>
      <charset val="128"/>
    </font>
    <font>
      <b/>
      <sz val="11"/>
      <color rgb="FF00B0F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-0.249977111117893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mediumDashed">
        <color indexed="64"/>
      </left>
      <right/>
      <top style="thick">
        <color rgb="FFFF0000"/>
      </top>
      <bottom/>
      <diagonal/>
    </border>
    <border>
      <left/>
      <right style="mediumDashed">
        <color indexed="64"/>
      </right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/>
      <right style="thick">
        <color rgb="FFFF0000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ck">
        <color rgb="FFFF0000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thick">
        <color rgb="FF0070C0"/>
      </left>
      <right style="thick">
        <color rgb="FFFF0000"/>
      </right>
      <top style="thick">
        <color rgb="FF0070C0"/>
      </top>
      <bottom/>
      <diagonal/>
    </border>
    <border>
      <left style="thick">
        <color rgb="FFFF0000"/>
      </left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 style="thick">
        <color rgb="FFFF0000"/>
      </right>
      <top/>
      <bottom/>
      <diagonal/>
    </border>
    <border>
      <left/>
      <right style="thick">
        <color rgb="FFFF0000"/>
      </right>
      <top/>
      <bottom style="mediumDashed">
        <color indexed="64"/>
      </bottom>
      <diagonal/>
    </border>
    <border>
      <left style="thick">
        <color rgb="FFFF0000"/>
      </left>
      <right style="thick">
        <color rgb="FF0070C0"/>
      </right>
      <top/>
      <bottom/>
      <diagonal/>
    </border>
    <border>
      <left style="thick">
        <color rgb="FF0070C0"/>
      </left>
      <right style="thick">
        <color rgb="FFFF0000"/>
      </right>
      <top/>
      <bottom style="thick">
        <color rgb="FF0070C0"/>
      </bottom>
      <diagonal/>
    </border>
    <border>
      <left style="thick">
        <color rgb="FFFF0000"/>
      </left>
      <right style="thick">
        <color rgb="FF0070C0"/>
      </right>
      <top/>
      <bottom style="thick">
        <color rgb="FF0070C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rgb="FFFF0000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17">
    <xf numFmtId="0" fontId="0" fillId="0" borderId="0" xfId="0">
      <alignment vertical="center"/>
    </xf>
    <xf numFmtId="176" fontId="3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76" fontId="5" fillId="2" borderId="2" xfId="1" quotePrefix="1" applyNumberFormat="1" applyFont="1" applyFill="1" applyBorder="1" applyAlignment="1" applyProtection="1">
      <alignment horizontal="center" vertical="center"/>
      <protection locked="0"/>
    </xf>
    <xf numFmtId="176" fontId="5" fillId="2" borderId="0" xfId="1" applyNumberFormat="1" applyFont="1" applyFill="1" applyBorder="1" applyAlignment="1" applyProtection="1">
      <alignment horizontal="center" vertical="center"/>
      <protection locked="0"/>
    </xf>
    <xf numFmtId="176" fontId="5" fillId="2" borderId="3" xfId="1" quotePrefix="1" applyNumberFormat="1" applyFont="1" applyFill="1" applyBorder="1" applyAlignment="1" applyProtection="1">
      <alignment horizontal="center" vertical="center"/>
      <protection locked="0"/>
    </xf>
    <xf numFmtId="176" fontId="5" fillId="2" borderId="6" xfId="1" applyNumberFormat="1" applyFont="1" applyFill="1" applyBorder="1" applyAlignment="1" applyProtection="1">
      <alignment horizontal="center" vertical="center"/>
      <protection locked="0"/>
    </xf>
    <xf numFmtId="176" fontId="5" fillId="2" borderId="7" xfId="1" applyNumberFormat="1" applyFont="1" applyFill="1" applyBorder="1" applyAlignment="1" applyProtection="1">
      <alignment horizontal="center" vertical="center"/>
      <protection locked="0"/>
    </xf>
    <xf numFmtId="176" fontId="5" fillId="2" borderId="8" xfId="1" applyNumberFormat="1" applyFont="1" applyFill="1" applyBorder="1" applyAlignment="1" applyProtection="1">
      <alignment horizontal="center" vertical="center"/>
      <protection locked="0"/>
    </xf>
    <xf numFmtId="0" fontId="7" fillId="0" borderId="0" xfId="2" applyFont="1" applyFill="1" applyAlignment="1"/>
    <xf numFmtId="176" fontId="5" fillId="0" borderId="0" xfId="1" applyNumberFormat="1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0" xfId="2" applyFont="1" applyFill="1" applyAlignment="1"/>
    <xf numFmtId="177" fontId="5" fillId="0" borderId="0" xfId="1" applyNumberFormat="1" applyFont="1" applyFill="1" applyBorder="1" applyAlignment="1" applyProtection="1">
      <alignment horizontal="center" vertical="center"/>
      <protection locked="0"/>
    </xf>
    <xf numFmtId="176" fontId="5" fillId="0" borderId="0" xfId="1" applyNumberFormat="1" applyFont="1" applyAlignment="1">
      <alignment horizontal="left" vertical="center"/>
    </xf>
    <xf numFmtId="176" fontId="9" fillId="0" borderId="0" xfId="1" applyNumberFormat="1" applyFont="1" applyFill="1" applyAlignment="1">
      <alignment horizontal="right" vertical="center"/>
    </xf>
    <xf numFmtId="177" fontId="5" fillId="0" borderId="0" xfId="1" applyNumberFormat="1" applyFont="1" applyAlignment="1">
      <alignment horizontal="center" vertical="center"/>
    </xf>
    <xf numFmtId="177" fontId="5" fillId="0" borderId="0" xfId="1" applyNumberFormat="1" applyFont="1" applyFill="1" applyAlignment="1">
      <alignment horizontal="right" vertical="center"/>
    </xf>
    <xf numFmtId="176" fontId="5" fillId="0" borderId="0" xfId="1" applyNumberFormat="1" applyFont="1" applyFill="1" applyAlignment="1">
      <alignment horizontal="center" vertical="center"/>
    </xf>
    <xf numFmtId="176" fontId="5" fillId="3" borderId="10" xfId="1" applyNumberFormat="1" applyFont="1" applyFill="1" applyBorder="1" applyAlignment="1">
      <alignment horizontal="center" vertical="center"/>
    </xf>
    <xf numFmtId="176" fontId="5" fillId="0" borderId="15" xfId="1" applyNumberFormat="1" applyFont="1" applyBorder="1" applyAlignment="1">
      <alignment horizontal="center" vertical="center"/>
    </xf>
    <xf numFmtId="176" fontId="5" fillId="0" borderId="10" xfId="1" applyNumberFormat="1" applyFont="1" applyBorder="1" applyAlignment="1">
      <alignment horizontal="center" vertical="center"/>
    </xf>
    <xf numFmtId="176" fontId="5" fillId="0" borderId="10" xfId="1" applyNumberFormat="1" applyFont="1" applyFill="1" applyBorder="1" applyAlignment="1">
      <alignment horizontal="center" vertical="center"/>
    </xf>
    <xf numFmtId="177" fontId="5" fillId="0" borderId="15" xfId="1" applyNumberFormat="1" applyFont="1" applyBorder="1" applyAlignment="1">
      <alignment horizontal="center" vertical="center"/>
    </xf>
    <xf numFmtId="177" fontId="5" fillId="0" borderId="10" xfId="1" applyNumberFormat="1" applyFont="1" applyBorder="1" applyAlignment="1">
      <alignment horizontal="center" vertical="center"/>
    </xf>
    <xf numFmtId="177" fontId="5" fillId="0" borderId="10" xfId="1" applyNumberFormat="1" applyFont="1" applyFill="1" applyBorder="1" applyAlignment="1">
      <alignment horizontal="center" vertical="center"/>
    </xf>
    <xf numFmtId="176" fontId="5" fillId="3" borderId="17" xfId="1" quotePrefix="1" applyNumberFormat="1" applyFont="1" applyFill="1" applyBorder="1" applyAlignment="1">
      <alignment horizontal="center" vertical="center"/>
    </xf>
    <xf numFmtId="176" fontId="5" fillId="3" borderId="18" xfId="1" applyNumberFormat="1" applyFont="1" applyFill="1" applyBorder="1" applyAlignment="1">
      <alignment horizontal="center" vertical="center"/>
    </xf>
    <xf numFmtId="176" fontId="5" fillId="3" borderId="19" xfId="1" quotePrefix="1" applyNumberFormat="1" applyFont="1" applyFill="1" applyBorder="1" applyAlignment="1">
      <alignment horizontal="center" vertical="center"/>
    </xf>
    <xf numFmtId="176" fontId="5" fillId="4" borderId="17" xfId="1" quotePrefix="1" applyNumberFormat="1" applyFont="1" applyFill="1" applyBorder="1" applyAlignment="1" applyProtection="1">
      <alignment horizontal="center" vertical="center"/>
      <protection locked="0"/>
    </xf>
    <xf numFmtId="176" fontId="5" fillId="0" borderId="18" xfId="1" applyNumberFormat="1" applyFont="1" applyFill="1" applyBorder="1" applyAlignment="1">
      <alignment horizontal="center" vertical="center"/>
    </xf>
    <xf numFmtId="176" fontId="5" fillId="4" borderId="19" xfId="1" quotePrefix="1" applyNumberFormat="1" applyFont="1" applyFill="1" applyBorder="1" applyAlignment="1" applyProtection="1">
      <alignment horizontal="center" vertical="center"/>
      <protection locked="0"/>
    </xf>
    <xf numFmtId="176" fontId="9" fillId="4" borderId="17" xfId="1" quotePrefix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/>
    <xf numFmtId="176" fontId="5" fillId="4" borderId="12" xfId="1" applyNumberFormat="1" applyFont="1" applyFill="1" applyBorder="1" applyAlignment="1">
      <alignment horizontal="center" vertical="center"/>
    </xf>
    <xf numFmtId="176" fontId="5" fillId="3" borderId="6" xfId="1" applyNumberFormat="1" applyFont="1" applyFill="1" applyBorder="1" applyAlignment="1">
      <alignment horizontal="center" vertical="center"/>
    </xf>
    <xf numFmtId="176" fontId="5" fillId="3" borderId="7" xfId="1" applyNumberFormat="1" applyFont="1" applyFill="1" applyBorder="1" applyAlignment="1">
      <alignment horizontal="center" vertical="center"/>
    </xf>
    <xf numFmtId="176" fontId="5" fillId="3" borderId="8" xfId="1" applyNumberFormat="1" applyFont="1" applyFill="1" applyBorder="1" applyAlignment="1">
      <alignment horizontal="center" vertical="center"/>
    </xf>
    <xf numFmtId="176" fontId="5" fillId="0" borderId="6" xfId="1" quotePrefix="1" applyNumberFormat="1" applyFont="1" applyFill="1" applyBorder="1" applyAlignment="1">
      <alignment horizontal="center" vertical="center"/>
    </xf>
    <xf numFmtId="176" fontId="5" fillId="0" borderId="7" xfId="1" applyNumberFormat="1" applyFont="1" applyFill="1" applyBorder="1" applyAlignment="1">
      <alignment horizontal="center" vertical="center"/>
    </xf>
    <xf numFmtId="176" fontId="5" fillId="0" borderId="8" xfId="1" quotePrefix="1" applyNumberFormat="1" applyFont="1" applyFill="1" applyBorder="1" applyAlignment="1">
      <alignment horizontal="center" vertical="center"/>
    </xf>
    <xf numFmtId="176" fontId="5" fillId="4" borderId="7" xfId="1" applyNumberFormat="1" applyFont="1" applyFill="1" applyBorder="1" applyAlignment="1">
      <alignment horizontal="center" vertical="center"/>
    </xf>
    <xf numFmtId="176" fontId="5" fillId="0" borderId="17" xfId="1" quotePrefix="1" applyNumberFormat="1" applyFont="1" applyBorder="1" applyAlignment="1">
      <alignment horizontal="center" vertical="center"/>
    </xf>
    <xf numFmtId="176" fontId="5" fillId="0" borderId="18" xfId="1" applyNumberFormat="1" applyFont="1" applyBorder="1" applyAlignment="1">
      <alignment horizontal="center" vertical="center"/>
    </xf>
    <xf numFmtId="176" fontId="5" fillId="0" borderId="19" xfId="1" quotePrefix="1" applyNumberFormat="1" applyFont="1" applyBorder="1" applyAlignment="1">
      <alignment horizontal="center" vertical="center"/>
    </xf>
    <xf numFmtId="176" fontId="5" fillId="0" borderId="6" xfId="1" applyNumberFormat="1" applyFont="1" applyFill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/>
    </xf>
    <xf numFmtId="176" fontId="5" fillId="0" borderId="8" xfId="1" applyNumberFormat="1" applyFont="1" applyFill="1" applyBorder="1" applyAlignment="1">
      <alignment horizontal="center" vertical="center"/>
    </xf>
    <xf numFmtId="176" fontId="5" fillId="3" borderId="6" xfId="1" quotePrefix="1" applyNumberFormat="1" applyFont="1" applyFill="1" applyBorder="1" applyAlignment="1">
      <alignment horizontal="center" vertical="center"/>
    </xf>
    <xf numFmtId="176" fontId="5" fillId="3" borderId="8" xfId="1" quotePrefix="1" applyNumberFormat="1" applyFont="1" applyFill="1" applyBorder="1" applyAlignment="1">
      <alignment horizontal="center" vertical="center"/>
    </xf>
    <xf numFmtId="176" fontId="5" fillId="0" borderId="17" xfId="1" quotePrefix="1" applyNumberFormat="1" applyFont="1" applyFill="1" applyBorder="1" applyAlignment="1">
      <alignment horizontal="center" vertical="center"/>
    </xf>
    <xf numFmtId="176" fontId="5" fillId="0" borderId="19" xfId="1" quotePrefix="1" applyNumberFormat="1" applyFont="1" applyFill="1" applyBorder="1" applyAlignment="1">
      <alignment horizontal="center" vertical="center"/>
    </xf>
    <xf numFmtId="176" fontId="5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Fill="1" applyBorder="1" applyAlignment="1">
      <alignment horizontal="center" vertical="center"/>
    </xf>
    <xf numFmtId="176" fontId="10" fillId="0" borderId="0" xfId="1" applyNumberFormat="1" applyFont="1" applyFill="1" applyAlignment="1">
      <alignment horizontal="center" vertical="center"/>
    </xf>
    <xf numFmtId="177" fontId="5" fillId="0" borderId="0" xfId="1" applyNumberFormat="1" applyFont="1" applyFill="1" applyAlignment="1">
      <alignment horizontal="center" vertical="center"/>
    </xf>
    <xf numFmtId="176" fontId="10" fillId="0" borderId="15" xfId="1" applyNumberFormat="1" applyFont="1" applyFill="1" applyBorder="1" applyAlignment="1">
      <alignment horizontal="center" vertical="center"/>
    </xf>
    <xf numFmtId="176" fontId="10" fillId="0" borderId="10" xfId="1" applyNumberFormat="1" applyFont="1" applyFill="1" applyBorder="1" applyAlignment="1">
      <alignment horizontal="center" vertical="center"/>
    </xf>
    <xf numFmtId="176" fontId="5" fillId="3" borderId="10" xfId="1" applyNumberFormat="1" applyFont="1" applyFill="1" applyBorder="1" applyAlignment="1">
      <alignment horizontal="center" vertical="center" shrinkToFit="1"/>
    </xf>
    <xf numFmtId="176" fontId="5" fillId="0" borderId="0" xfId="1" applyNumberFormat="1" applyFont="1" applyFill="1" applyAlignment="1">
      <alignment horizontal="right" vertical="center"/>
    </xf>
    <xf numFmtId="176" fontId="5" fillId="2" borderId="0" xfId="1" applyNumberFormat="1" applyFont="1" applyFill="1" applyAlignment="1">
      <alignment horizontal="center" vertical="center"/>
    </xf>
    <xf numFmtId="176" fontId="10" fillId="5" borderId="0" xfId="1" applyNumberFormat="1" applyFont="1" applyFill="1" applyAlignment="1">
      <alignment horizontal="center" vertical="center"/>
    </xf>
    <xf numFmtId="176" fontId="5" fillId="6" borderId="0" xfId="1" applyNumberFormat="1" applyFont="1" applyFill="1" applyAlignment="1">
      <alignment horizontal="center" vertical="center"/>
    </xf>
    <xf numFmtId="177" fontId="5" fillId="2" borderId="0" xfId="1" applyNumberFormat="1" applyFont="1" applyFill="1" applyAlignment="1">
      <alignment horizontal="center" vertical="center"/>
    </xf>
    <xf numFmtId="177" fontId="5" fillId="6" borderId="0" xfId="1" applyNumberFormat="1" applyFont="1" applyFill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176" fontId="5" fillId="3" borderId="17" xfId="1" quotePrefix="1" applyNumberFormat="1" applyFont="1" applyFill="1" applyBorder="1" applyAlignment="1" applyProtection="1">
      <alignment horizontal="center" vertical="center"/>
      <protection locked="0"/>
    </xf>
    <xf numFmtId="176" fontId="5" fillId="3" borderId="19" xfId="1" quotePrefix="1" applyNumberFormat="1" applyFont="1" applyFill="1" applyBorder="1" applyAlignment="1" applyProtection="1">
      <alignment horizontal="center" vertical="center"/>
      <protection locked="0"/>
    </xf>
    <xf numFmtId="176" fontId="5" fillId="8" borderId="0" xfId="1" applyNumberFormat="1" applyFont="1" applyFill="1" applyAlignment="1">
      <alignment horizontal="center" vertical="center"/>
    </xf>
    <xf numFmtId="177" fontId="5" fillId="8" borderId="0" xfId="1" applyNumberFormat="1" applyFont="1" applyFill="1" applyAlignment="1">
      <alignment horizontal="center" vertical="center"/>
    </xf>
    <xf numFmtId="176" fontId="3" fillId="9" borderId="0" xfId="1" applyNumberFormat="1" applyFont="1" applyFill="1" applyAlignment="1">
      <alignment horizontal="center" vertical="center"/>
    </xf>
    <xf numFmtId="176" fontId="3" fillId="10" borderId="0" xfId="1" applyNumberFormat="1" applyFont="1" applyFill="1" applyAlignment="1">
      <alignment horizontal="center" vertical="center"/>
    </xf>
    <xf numFmtId="176" fontId="5" fillId="9" borderId="0" xfId="1" applyNumberFormat="1" applyFont="1" applyFill="1" applyAlignment="1">
      <alignment horizontal="center" vertical="center"/>
    </xf>
    <xf numFmtId="176" fontId="5" fillId="2" borderId="0" xfId="1" applyNumberFormat="1" applyFont="1" applyFill="1" applyBorder="1" applyAlignment="1">
      <alignment horizontal="center" vertical="center"/>
    </xf>
    <xf numFmtId="177" fontId="5" fillId="2" borderId="0" xfId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Alignment="1">
      <alignment horizontal="left" vertical="center"/>
    </xf>
    <xf numFmtId="176" fontId="5" fillId="0" borderId="15" xfId="1" applyNumberFormat="1" applyFont="1" applyFill="1" applyBorder="1" applyAlignment="1">
      <alignment horizontal="center" vertical="center"/>
    </xf>
    <xf numFmtId="0" fontId="2" fillId="0" borderId="0" xfId="1" applyFill="1"/>
    <xf numFmtId="176" fontId="5" fillId="0" borderId="12" xfId="1" applyNumberFormat="1" applyFont="1" applyBorder="1" applyAlignment="1">
      <alignment horizontal="center" vertical="center"/>
    </xf>
    <xf numFmtId="176" fontId="10" fillId="0" borderId="0" xfId="1" applyNumberFormat="1" applyFont="1" applyAlignment="1">
      <alignment horizontal="center" vertical="center"/>
    </xf>
    <xf numFmtId="176" fontId="10" fillId="0" borderId="15" xfId="1" applyNumberFormat="1" applyFont="1" applyBorder="1" applyAlignment="1">
      <alignment horizontal="center" vertical="center"/>
    </xf>
    <xf numFmtId="176" fontId="10" fillId="0" borderId="10" xfId="1" applyNumberFormat="1" applyFont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center" vertical="center" shrinkToFit="1"/>
    </xf>
    <xf numFmtId="176" fontId="5" fillId="0" borderId="0" xfId="1" quotePrefix="1" applyNumberFormat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horizontal="right" vertical="center"/>
    </xf>
    <xf numFmtId="177" fontId="10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Alignment="1">
      <alignment vertical="center"/>
    </xf>
    <xf numFmtId="176" fontId="10" fillId="2" borderId="0" xfId="1" applyNumberFormat="1" applyFont="1" applyFill="1" applyAlignment="1">
      <alignment horizontal="center" vertical="center"/>
    </xf>
    <xf numFmtId="176" fontId="13" fillId="0" borderId="0" xfId="1" applyNumberFormat="1" applyFont="1" applyAlignment="1">
      <alignment horizontal="center" vertical="center"/>
    </xf>
    <xf numFmtId="0" fontId="3" fillId="0" borderId="0" xfId="2" applyFont="1" applyAlignment="1">
      <alignment horizontal="left"/>
    </xf>
    <xf numFmtId="0" fontId="6" fillId="0" borderId="0" xfId="2" applyAlignment="1">
      <alignment horizontal="center"/>
    </xf>
    <xf numFmtId="0" fontId="6" fillId="0" borderId="0" xfId="2"/>
    <xf numFmtId="0" fontId="6" fillId="0" borderId="0" xfId="2" applyFill="1"/>
    <xf numFmtId="0" fontId="6" fillId="0" borderId="0" xfId="2" applyFill="1" applyAlignment="1">
      <alignment shrinkToFit="1"/>
    </xf>
    <xf numFmtId="0" fontId="6" fillId="0" borderId="0" xfId="2" applyAlignment="1">
      <alignment shrinkToFit="1"/>
    </xf>
    <xf numFmtId="0" fontId="7" fillId="0" borderId="0" xfId="2" applyFont="1" applyFill="1" applyAlignment="1">
      <alignment shrinkToFit="1"/>
    </xf>
    <xf numFmtId="0" fontId="6" fillId="0" borderId="0" xfId="2" applyFill="1" applyAlignment="1"/>
    <xf numFmtId="176" fontId="6" fillId="0" borderId="10" xfId="1" applyNumberFormat="1" applyFont="1" applyBorder="1" applyAlignment="1">
      <alignment horizontal="center" vertical="center"/>
    </xf>
    <xf numFmtId="0" fontId="6" fillId="0" borderId="0" xfId="2" applyFill="1" applyAlignment="1">
      <alignment horizontal="center"/>
    </xf>
    <xf numFmtId="176" fontId="5" fillId="0" borderId="10" xfId="2" applyNumberFormat="1" applyFont="1" applyFill="1" applyBorder="1" applyAlignment="1">
      <alignment horizontal="center" vertical="center" shrinkToFit="1"/>
    </xf>
    <xf numFmtId="0" fontId="6" fillId="0" borderId="10" xfId="2" applyFill="1" applyBorder="1" applyAlignment="1">
      <alignment horizontal="center"/>
    </xf>
    <xf numFmtId="0" fontId="6" fillId="0" borderId="10" xfId="2" applyFill="1" applyBorder="1" applyAlignment="1">
      <alignment horizontal="center" shrinkToFit="1"/>
    </xf>
    <xf numFmtId="176" fontId="5" fillId="0" borderId="16" xfId="1" applyNumberFormat="1" applyFont="1" applyFill="1" applyBorder="1" applyAlignment="1">
      <alignment horizontal="center" vertical="center" shrinkToFit="1"/>
    </xf>
    <xf numFmtId="176" fontId="5" fillId="0" borderId="10" xfId="1" applyNumberFormat="1" applyFont="1" applyFill="1" applyBorder="1" applyAlignment="1">
      <alignment horizontal="center" vertical="center" shrinkToFit="1"/>
    </xf>
    <xf numFmtId="0" fontId="6" fillId="0" borderId="0" xfId="2" applyFill="1" applyBorder="1" applyAlignment="1">
      <alignment horizontal="center"/>
    </xf>
    <xf numFmtId="0" fontId="6" fillId="0" borderId="10" xfId="2" applyFill="1" applyBorder="1" applyAlignment="1">
      <alignment horizontal="center" vertical="center" shrinkToFit="1"/>
    </xf>
    <xf numFmtId="176" fontId="5" fillId="0" borderId="10" xfId="2" applyNumberFormat="1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shrinkToFit="1"/>
    </xf>
    <xf numFmtId="176" fontId="5" fillId="12" borderId="10" xfId="2" applyNumberFormat="1" applyFont="1" applyFill="1" applyBorder="1" applyAlignment="1">
      <alignment horizontal="center" vertical="center" shrinkToFit="1"/>
    </xf>
    <xf numFmtId="0" fontId="6" fillId="0" borderId="0" xfId="2" applyAlignment="1">
      <alignment vertical="center"/>
    </xf>
    <xf numFmtId="0" fontId="6" fillId="0" borderId="0" xfId="2" applyAlignment="1">
      <alignment vertical="center" shrinkToFit="1"/>
    </xf>
    <xf numFmtId="176" fontId="5" fillId="0" borderId="10" xfId="2" applyNumberFormat="1" applyFont="1" applyFill="1" applyBorder="1" applyAlignment="1">
      <alignment horizontal="center" vertical="center" wrapText="1" shrinkToFit="1"/>
    </xf>
    <xf numFmtId="0" fontId="6" fillId="0" borderId="10" xfId="2" applyFont="1" applyFill="1" applyBorder="1" applyAlignment="1">
      <alignment horizontal="center" vertical="center" shrinkToFit="1"/>
    </xf>
    <xf numFmtId="0" fontId="6" fillId="0" borderId="0" xfId="2" applyFill="1" applyBorder="1" applyAlignment="1">
      <alignment horizontal="center" shrinkToFit="1"/>
    </xf>
    <xf numFmtId="176" fontId="13" fillId="0" borderId="10" xfId="2" applyNumberFormat="1" applyFont="1" applyFill="1" applyBorder="1" applyAlignment="1">
      <alignment horizontal="center" vertical="center" shrinkToFit="1"/>
    </xf>
    <xf numFmtId="0" fontId="6" fillId="0" borderId="0" xfId="2" applyFill="1" applyAlignment="1">
      <alignment horizontal="left"/>
    </xf>
    <xf numFmtId="0" fontId="0" fillId="0" borderId="0" xfId="3" applyFont="1">
      <alignment vertical="center"/>
    </xf>
    <xf numFmtId="0" fontId="6" fillId="0" borderId="0" xfId="3" applyFont="1" applyFill="1" applyAlignment="1"/>
    <xf numFmtId="0" fontId="0" fillId="0" borderId="0" xfId="3" applyFont="1" applyFill="1">
      <alignment vertical="center"/>
    </xf>
    <xf numFmtId="0" fontId="15" fillId="0" borderId="0" xfId="2" applyFont="1" applyFill="1"/>
    <xf numFmtId="0" fontId="6" fillId="0" borderId="0" xfId="4">
      <alignment vertical="center"/>
    </xf>
    <xf numFmtId="0" fontId="6" fillId="0" borderId="0" xfId="2" applyFill="1" applyAlignment="1">
      <alignment vertical="center"/>
    </xf>
    <xf numFmtId="0" fontId="6" fillId="0" borderId="0" xfId="2" applyFill="1" applyAlignment="1">
      <alignment vertical="center" shrinkToFit="1"/>
    </xf>
    <xf numFmtId="0" fontId="6" fillId="0" borderId="0" xfId="2" applyAlignment="1">
      <alignment horizontal="left"/>
    </xf>
    <xf numFmtId="0" fontId="6" fillId="0" borderId="0" xfId="2" applyAlignment="1">
      <alignment horizontal="center" vertical="center"/>
    </xf>
    <xf numFmtId="0" fontId="6" fillId="0" borderId="0" xfId="2" applyFill="1" applyAlignment="1">
      <alignment horizontal="center" vertical="center"/>
    </xf>
    <xf numFmtId="0" fontId="6" fillId="0" borderId="10" xfId="2" applyFill="1" applyBorder="1" applyAlignment="1">
      <alignment horizontal="center" vertical="center"/>
    </xf>
    <xf numFmtId="0" fontId="6" fillId="0" borderId="0" xfId="2" applyFont="1" applyFill="1" applyAlignment="1">
      <alignment vertical="center" shrinkToFit="1"/>
    </xf>
    <xf numFmtId="0" fontId="6" fillId="0" borderId="0" xfId="2" applyFill="1" applyBorder="1" applyAlignment="1">
      <alignment horizontal="center" vertical="center"/>
    </xf>
    <xf numFmtId="176" fontId="5" fillId="0" borderId="0" xfId="2" applyNumberFormat="1" applyFont="1" applyFill="1" applyBorder="1" applyAlignment="1">
      <alignment horizontal="center" vertical="center" shrinkToFit="1"/>
    </xf>
    <xf numFmtId="0" fontId="6" fillId="0" borderId="0" xfId="2" applyFill="1" applyBorder="1" applyAlignment="1">
      <alignment horizontal="center" vertical="center" shrinkToFit="1"/>
    </xf>
    <xf numFmtId="0" fontId="6" fillId="3" borderId="0" xfId="2" applyFill="1"/>
    <xf numFmtId="0" fontId="6" fillId="3" borderId="0" xfId="2" applyFill="1" applyAlignment="1">
      <alignment shrinkToFit="1"/>
    </xf>
    <xf numFmtId="176" fontId="6" fillId="0" borderId="10" xfId="2" applyNumberFormat="1" applyFill="1" applyBorder="1" applyAlignment="1">
      <alignment horizontal="center"/>
    </xf>
    <xf numFmtId="0" fontId="15" fillId="0" borderId="0" xfId="2" applyFont="1"/>
    <xf numFmtId="176" fontId="6" fillId="0" borderId="10" xfId="2" applyNumberFormat="1" applyFill="1" applyBorder="1" applyAlignment="1">
      <alignment horizontal="center" shrinkToFit="1"/>
    </xf>
    <xf numFmtId="176" fontId="6" fillId="0" borderId="10" xfId="2" applyNumberFormat="1" applyFill="1" applyBorder="1" applyAlignment="1">
      <alignment horizontal="center" vertical="center" shrinkToFit="1"/>
    </xf>
    <xf numFmtId="0" fontId="16" fillId="0" borderId="0" xfId="2" applyFont="1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6" fillId="0" borderId="16" xfId="2" applyBorder="1" applyAlignment="1">
      <alignment horizontal="center" vertical="center"/>
    </xf>
    <xf numFmtId="0" fontId="6" fillId="0" borderId="1" xfId="2" applyBorder="1" applyAlignment="1">
      <alignment horizontal="center" vertical="center"/>
    </xf>
    <xf numFmtId="0" fontId="6" fillId="2" borderId="16" xfId="2" applyFill="1" applyBorder="1" applyAlignment="1">
      <alignment horizontal="center" vertical="center"/>
    </xf>
    <xf numFmtId="0" fontId="6" fillId="0" borderId="5" xfId="2" applyBorder="1" applyAlignment="1">
      <alignment horizontal="center" vertical="center"/>
    </xf>
    <xf numFmtId="0" fontId="6" fillId="2" borderId="1" xfId="2" applyFill="1" applyBorder="1" applyAlignment="1">
      <alignment horizontal="center" vertical="center"/>
    </xf>
    <xf numFmtId="0" fontId="6" fillId="0" borderId="10" xfId="2" applyBorder="1" applyAlignment="1">
      <alignment horizontal="center" vertical="center" wrapText="1"/>
    </xf>
    <xf numFmtId="0" fontId="18" fillId="0" borderId="0" xfId="2" applyFont="1" applyFill="1"/>
    <xf numFmtId="0" fontId="6" fillId="9" borderId="10" xfId="2" applyFill="1" applyBorder="1" applyAlignment="1">
      <alignment horizontal="center" vertical="center"/>
    </xf>
    <xf numFmtId="32" fontId="6" fillId="9" borderId="11" xfId="2" applyNumberFormat="1" applyFill="1" applyBorder="1" applyAlignment="1">
      <alignment horizontal="center" vertical="center"/>
    </xf>
    <xf numFmtId="0" fontId="2" fillId="9" borderId="10" xfId="2" applyFont="1" applyFill="1" applyBorder="1" applyAlignment="1">
      <alignment horizontal="center" vertical="center"/>
    </xf>
    <xf numFmtId="176" fontId="19" fillId="12" borderId="10" xfId="2" applyNumberFormat="1" applyFont="1" applyFill="1" applyBorder="1" applyAlignment="1">
      <alignment horizontal="center" vertical="center" shrinkToFit="1"/>
    </xf>
    <xf numFmtId="176" fontId="20" fillId="12" borderId="10" xfId="2" applyNumberFormat="1" applyFont="1" applyFill="1" applyBorder="1" applyAlignment="1">
      <alignment horizontal="center" vertical="center" shrinkToFit="1"/>
    </xf>
    <xf numFmtId="176" fontId="21" fillId="12" borderId="10" xfId="2" applyNumberFormat="1" applyFont="1" applyFill="1" applyBorder="1" applyAlignment="1">
      <alignment horizontal="center" vertical="center" shrinkToFit="1"/>
    </xf>
    <xf numFmtId="0" fontId="22" fillId="12" borderId="10" xfId="2" applyFont="1" applyFill="1" applyBorder="1" applyAlignment="1">
      <alignment horizontal="center" vertical="center"/>
    </xf>
    <xf numFmtId="176" fontId="23" fillId="12" borderId="10" xfId="2" applyNumberFormat="1" applyFont="1" applyFill="1" applyBorder="1" applyAlignment="1">
      <alignment horizontal="center" vertical="center" shrinkToFit="1"/>
    </xf>
    <xf numFmtId="176" fontId="24" fillId="12" borderId="10" xfId="2" applyNumberFormat="1" applyFont="1" applyFill="1" applyBorder="1" applyAlignment="1">
      <alignment horizontal="center" vertical="center" shrinkToFit="1"/>
    </xf>
    <xf numFmtId="176" fontId="25" fillId="0" borderId="16" xfId="2" applyNumberFormat="1" applyFont="1" applyFill="1" applyBorder="1" applyAlignment="1">
      <alignment horizontal="center" vertical="center" shrinkToFit="1"/>
    </xf>
    <xf numFmtId="176" fontId="26" fillId="0" borderId="10" xfId="2" applyNumberFormat="1" applyFont="1" applyFill="1" applyBorder="1" applyAlignment="1">
      <alignment horizontal="center" vertical="center" shrinkToFit="1"/>
    </xf>
    <xf numFmtId="0" fontId="27" fillId="2" borderId="16" xfId="2" applyFont="1" applyFill="1" applyBorder="1" applyAlignment="1">
      <alignment horizontal="center" vertical="center"/>
    </xf>
    <xf numFmtId="176" fontId="28" fillId="12" borderId="10" xfId="2" applyNumberFormat="1" applyFont="1" applyFill="1" applyBorder="1" applyAlignment="1">
      <alignment horizontal="center" vertical="center" shrinkToFit="1"/>
    </xf>
    <xf numFmtId="0" fontId="22" fillId="2" borderId="10" xfId="2" applyFont="1" applyFill="1" applyBorder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30" fillId="0" borderId="0" xfId="2" applyFont="1" applyFill="1"/>
    <xf numFmtId="176" fontId="31" fillId="0" borderId="10" xfId="2" applyNumberFormat="1" applyFont="1" applyFill="1" applyBorder="1" applyAlignment="1">
      <alignment horizontal="center" vertical="center" shrinkToFit="1"/>
    </xf>
    <xf numFmtId="176" fontId="32" fillId="0" borderId="16" xfId="2" applyNumberFormat="1" applyFont="1" applyFill="1" applyBorder="1" applyAlignment="1">
      <alignment horizontal="center" vertical="center" shrinkToFit="1"/>
    </xf>
    <xf numFmtId="176" fontId="33" fillId="0" borderId="10" xfId="2" applyNumberFormat="1" applyFont="1" applyFill="1" applyBorder="1" applyAlignment="1">
      <alignment horizontal="center" vertical="center" shrinkToFit="1"/>
    </xf>
    <xf numFmtId="0" fontId="6" fillId="12" borderId="0" xfId="2" applyFill="1" applyAlignment="1">
      <alignment horizontal="center" vertical="center" shrinkToFit="1"/>
    </xf>
    <xf numFmtId="0" fontId="6" fillId="12" borderId="0" xfId="2" applyFill="1" applyAlignment="1">
      <alignment horizontal="center" vertical="center"/>
    </xf>
    <xf numFmtId="56" fontId="35" fillId="0" borderId="1" xfId="2" applyNumberFormat="1" applyFont="1" applyBorder="1" applyAlignment="1">
      <alignment horizontal="center" vertical="center" shrinkToFit="1"/>
    </xf>
    <xf numFmtId="0" fontId="6" fillId="0" borderId="10" xfId="2" applyBorder="1" applyAlignment="1">
      <alignment horizontal="center" vertical="center"/>
    </xf>
    <xf numFmtId="32" fontId="6" fillId="0" borderId="11" xfId="2" applyNumberFormat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176" fontId="36" fillId="0" borderId="10" xfId="2" applyNumberFormat="1" applyFont="1" applyFill="1" applyBorder="1" applyAlignment="1">
      <alignment horizontal="center" vertical="center" shrinkToFit="1"/>
    </xf>
    <xf numFmtId="176" fontId="37" fillId="0" borderId="16" xfId="2" applyNumberFormat="1" applyFont="1" applyFill="1" applyBorder="1" applyAlignment="1">
      <alignment horizontal="center" vertical="center" shrinkToFit="1"/>
    </xf>
    <xf numFmtId="176" fontId="38" fillId="0" borderId="10" xfId="2" applyNumberFormat="1" applyFont="1" applyFill="1" applyBorder="1" applyAlignment="1">
      <alignment horizontal="center" vertical="center" shrinkToFit="1"/>
    </xf>
    <xf numFmtId="0" fontId="39" fillId="2" borderId="0" xfId="2" applyFont="1" applyFill="1" applyAlignment="1">
      <alignment horizontal="center" vertical="center"/>
    </xf>
    <xf numFmtId="176" fontId="40" fillId="0" borderId="10" xfId="2" applyNumberFormat="1" applyFont="1" applyFill="1" applyBorder="1" applyAlignment="1">
      <alignment horizontal="center" vertical="center" shrinkToFit="1"/>
    </xf>
    <xf numFmtId="56" fontId="35" fillId="0" borderId="1" xfId="2" applyNumberFormat="1" applyFont="1" applyBorder="1" applyAlignment="1">
      <alignment horizontal="center" vertical="center"/>
    </xf>
    <xf numFmtId="56" fontId="35" fillId="0" borderId="1" xfId="2" applyNumberFormat="1" applyFont="1" applyFill="1" applyBorder="1" applyAlignment="1">
      <alignment horizontal="center" vertical="center"/>
    </xf>
    <xf numFmtId="176" fontId="24" fillId="2" borderId="10" xfId="2" applyNumberFormat="1" applyFont="1" applyFill="1" applyBorder="1" applyAlignment="1">
      <alignment horizontal="center" vertical="center" shrinkToFit="1"/>
    </xf>
    <xf numFmtId="176" fontId="28" fillId="2" borderId="10" xfId="2" applyNumberFormat="1" applyFont="1" applyFill="1" applyBorder="1" applyAlignment="1">
      <alignment horizontal="center" vertical="center" shrinkToFit="1"/>
    </xf>
    <xf numFmtId="56" fontId="35" fillId="12" borderId="1" xfId="2" applyNumberFormat="1" applyFont="1" applyFill="1" applyBorder="1" applyAlignment="1">
      <alignment horizontal="center" vertical="center"/>
    </xf>
    <xf numFmtId="0" fontId="15" fillId="12" borderId="0" xfId="2" applyFont="1" applyFill="1" applyAlignment="1">
      <alignment horizontal="center" vertical="center"/>
    </xf>
    <xf numFmtId="0" fontId="7" fillId="12" borderId="0" xfId="2" applyFont="1" applyFill="1" applyAlignment="1">
      <alignment horizontal="center" vertical="center"/>
    </xf>
    <xf numFmtId="0" fontId="42" fillId="12" borderId="0" xfId="2" quotePrefix="1" applyFont="1" applyFill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29" fillId="12" borderId="0" xfId="2" applyFont="1" applyFill="1" applyAlignment="1">
      <alignment horizontal="center" vertical="center"/>
    </xf>
    <xf numFmtId="0" fontId="43" fillId="0" borderId="1" xfId="2" applyFont="1" applyBorder="1" applyAlignment="1">
      <alignment horizontal="center" vertical="center"/>
    </xf>
    <xf numFmtId="0" fontId="32" fillId="0" borderId="1" xfId="2" applyFont="1" applyBorder="1" applyAlignment="1">
      <alignment horizontal="center" vertical="center"/>
    </xf>
    <xf numFmtId="0" fontId="15" fillId="12" borderId="0" xfId="2" applyFont="1" applyFill="1" applyAlignment="1">
      <alignment horizontal="center" vertical="center" shrinkToFit="1"/>
    </xf>
    <xf numFmtId="0" fontId="6" fillId="0" borderId="0" xfId="2" applyFont="1" applyAlignment="1">
      <alignment horizontal="center" vertical="center"/>
    </xf>
    <xf numFmtId="0" fontId="42" fillId="12" borderId="0" xfId="2" quotePrefix="1" applyFont="1" applyFill="1" applyAlignment="1">
      <alignment horizontal="center" vertical="center" shrinkToFit="1"/>
    </xf>
    <xf numFmtId="0" fontId="44" fillId="12" borderId="0" xfId="2" applyFont="1" applyFill="1" applyAlignment="1">
      <alignment horizontal="center" vertical="center"/>
    </xf>
    <xf numFmtId="56" fontId="6" fillId="0" borderId="1" xfId="2" applyNumberFormat="1" applyBorder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6" fillId="2" borderId="0" xfId="2" applyFill="1" applyAlignment="1">
      <alignment horizontal="center" vertical="center"/>
    </xf>
    <xf numFmtId="0" fontId="45" fillId="0" borderId="1" xfId="2" applyFont="1" applyBorder="1" applyAlignment="1">
      <alignment horizontal="center" vertical="center"/>
    </xf>
    <xf numFmtId="176" fontId="46" fillId="0" borderId="1" xfId="2" applyNumberFormat="1" applyFont="1" applyBorder="1" applyAlignment="1">
      <alignment horizontal="center" vertical="center"/>
    </xf>
    <xf numFmtId="176" fontId="47" fillId="0" borderId="10" xfId="2" applyNumberFormat="1" applyFont="1" applyFill="1" applyBorder="1" applyAlignment="1">
      <alignment horizontal="center" vertical="center" shrinkToFit="1"/>
    </xf>
    <xf numFmtId="0" fontId="27" fillId="2" borderId="10" xfId="2" applyFont="1" applyFill="1" applyBorder="1" applyAlignment="1">
      <alignment horizontal="center" vertical="center"/>
    </xf>
    <xf numFmtId="176" fontId="24" fillId="14" borderId="10" xfId="2" applyNumberFormat="1" applyFont="1" applyFill="1" applyBorder="1" applyAlignment="1">
      <alignment horizontal="center" vertical="center" shrinkToFit="1"/>
    </xf>
    <xf numFmtId="176" fontId="28" fillId="14" borderId="10" xfId="2" applyNumberFormat="1" applyFont="1" applyFill="1" applyBorder="1" applyAlignment="1">
      <alignment horizontal="center" vertical="center" shrinkToFit="1"/>
    </xf>
    <xf numFmtId="0" fontId="6" fillId="0" borderId="0" xfId="2" applyFont="1" applyAlignment="1">
      <alignment horizontal="center"/>
    </xf>
    <xf numFmtId="176" fontId="5" fillId="12" borderId="1" xfId="2" applyNumberFormat="1" applyFont="1" applyFill="1" applyBorder="1" applyAlignment="1" applyProtection="1">
      <alignment horizontal="center" vertical="center"/>
      <protection locked="0"/>
    </xf>
    <xf numFmtId="176" fontId="49" fillId="0" borderId="12" xfId="2" applyNumberFormat="1" applyFont="1" applyFill="1" applyBorder="1" applyAlignment="1">
      <alignment horizontal="center" vertical="center" shrinkToFit="1"/>
    </xf>
    <xf numFmtId="176" fontId="28" fillId="0" borderId="10" xfId="2" applyNumberFormat="1" applyFont="1" applyFill="1" applyBorder="1" applyAlignment="1">
      <alignment horizontal="center" vertical="center" shrinkToFit="1"/>
    </xf>
    <xf numFmtId="0" fontId="50" fillId="0" borderId="11" xfId="2" applyFont="1" applyBorder="1" applyAlignment="1">
      <alignment horizontal="center" vertical="center"/>
    </xf>
    <xf numFmtId="176" fontId="32" fillId="0" borderId="10" xfId="2" applyNumberFormat="1" applyFont="1" applyFill="1" applyBorder="1" applyAlignment="1">
      <alignment horizontal="center" vertical="center" shrinkToFit="1"/>
    </xf>
    <xf numFmtId="0" fontId="50" fillId="0" borderId="13" xfId="2" applyFont="1" applyBorder="1" applyAlignment="1">
      <alignment horizontal="center" vertical="center"/>
    </xf>
    <xf numFmtId="176" fontId="51" fillId="0" borderId="10" xfId="2" applyNumberFormat="1" applyFont="1" applyFill="1" applyBorder="1" applyAlignment="1">
      <alignment horizontal="center" vertical="center" shrinkToFit="1"/>
    </xf>
    <xf numFmtId="176" fontId="5" fillId="0" borderId="1" xfId="2" applyNumberFormat="1" applyFont="1" applyFill="1" applyBorder="1" applyAlignment="1" applyProtection="1">
      <alignment horizontal="center" vertical="center"/>
      <protection locked="0"/>
    </xf>
    <xf numFmtId="176" fontId="9" fillId="12" borderId="1" xfId="2" applyNumberFormat="1" applyFont="1" applyFill="1" applyBorder="1" applyAlignment="1" applyProtection="1">
      <alignment horizontal="center" vertical="center"/>
      <protection locked="0"/>
    </xf>
    <xf numFmtId="176" fontId="53" fillId="0" borderId="1" xfId="2" applyNumberFormat="1" applyFont="1" applyFill="1" applyBorder="1" applyAlignment="1" applyProtection="1">
      <alignment horizontal="center" vertical="center"/>
      <protection locked="0"/>
    </xf>
    <xf numFmtId="0" fontId="50" fillId="0" borderId="0" xfId="2" applyFont="1" applyAlignment="1">
      <alignment horizontal="center" vertical="center"/>
    </xf>
    <xf numFmtId="176" fontId="52" fillId="0" borderId="16" xfId="2" applyNumberFormat="1" applyFont="1" applyFill="1" applyBorder="1" applyAlignment="1">
      <alignment horizontal="center" vertical="center" wrapText="1"/>
    </xf>
    <xf numFmtId="176" fontId="54" fillId="0" borderId="10" xfId="2" applyNumberFormat="1" applyFont="1" applyFill="1" applyBorder="1" applyAlignment="1">
      <alignment horizontal="center" vertical="center" wrapText="1"/>
    </xf>
    <xf numFmtId="176" fontId="49" fillId="0" borderId="10" xfId="2" applyNumberFormat="1" applyFont="1" applyFill="1" applyBorder="1" applyAlignment="1">
      <alignment horizontal="center" vertical="center" shrinkToFit="1"/>
    </xf>
    <xf numFmtId="176" fontId="28" fillId="0" borderId="13" xfId="2" applyNumberFormat="1" applyFont="1" applyFill="1" applyBorder="1" applyAlignment="1">
      <alignment vertical="center" shrinkToFit="1"/>
    </xf>
    <xf numFmtId="0" fontId="45" fillId="0" borderId="5" xfId="2" applyFont="1" applyBorder="1" applyAlignment="1">
      <alignment horizontal="center" vertical="center"/>
    </xf>
    <xf numFmtId="176" fontId="45" fillId="0" borderId="11" xfId="2" applyNumberFormat="1" applyFont="1" applyBorder="1" applyAlignment="1">
      <alignment vertical="center"/>
    </xf>
    <xf numFmtId="176" fontId="45" fillId="0" borderId="12" xfId="2" applyNumberFormat="1" applyFont="1" applyBorder="1" applyAlignment="1">
      <alignment vertical="center"/>
    </xf>
    <xf numFmtId="176" fontId="2" fillId="0" borderId="12" xfId="2" applyNumberFormat="1" applyFont="1" applyBorder="1" applyAlignment="1">
      <alignment vertical="center"/>
    </xf>
    <xf numFmtId="176" fontId="45" fillId="0" borderId="13" xfId="2" applyNumberFormat="1" applyFont="1" applyBorder="1" applyAlignment="1">
      <alignment vertical="center"/>
    </xf>
    <xf numFmtId="0" fontId="2" fillId="0" borderId="5" xfId="2" applyFont="1" applyBorder="1" applyAlignment="1">
      <alignment horizontal="center" vertical="center"/>
    </xf>
    <xf numFmtId="176" fontId="45" fillId="12" borderId="12" xfId="2" applyNumberFormat="1" applyFont="1" applyFill="1" applyBorder="1" applyAlignment="1">
      <alignment vertical="center"/>
    </xf>
    <xf numFmtId="176" fontId="46" fillId="12" borderId="12" xfId="2" applyNumberFormat="1" applyFont="1" applyFill="1" applyBorder="1" applyAlignment="1">
      <alignment vertical="center" shrinkToFit="1"/>
    </xf>
    <xf numFmtId="0" fontId="45" fillId="0" borderId="0" xfId="2" applyFont="1" applyAlignment="1">
      <alignment horizontal="left" vertical="center"/>
    </xf>
    <xf numFmtId="176" fontId="28" fillId="3" borderId="10" xfId="2" applyNumberFormat="1" applyFont="1" applyFill="1" applyBorder="1" applyAlignment="1">
      <alignment horizontal="center" vertical="center" shrinkToFit="1"/>
    </xf>
    <xf numFmtId="176" fontId="56" fillId="0" borderId="10" xfId="2" applyNumberFormat="1" applyFont="1" applyFill="1" applyBorder="1" applyAlignment="1">
      <alignment horizontal="center" vertical="center" shrinkToFit="1"/>
    </xf>
    <xf numFmtId="176" fontId="48" fillId="0" borderId="10" xfId="2" applyNumberFormat="1" applyFont="1" applyFill="1" applyBorder="1" applyAlignment="1">
      <alignment horizontal="center" vertical="center" wrapText="1"/>
    </xf>
    <xf numFmtId="0" fontId="57" fillId="0" borderId="1" xfId="2" applyFont="1" applyFill="1" applyBorder="1" applyAlignment="1">
      <alignment horizontal="center" vertical="center"/>
    </xf>
    <xf numFmtId="176" fontId="58" fillId="0" borderId="10" xfId="2" applyNumberFormat="1" applyFont="1" applyFill="1" applyBorder="1" applyAlignment="1">
      <alignment horizontal="center" vertical="center" shrinkToFit="1"/>
    </xf>
    <xf numFmtId="176" fontId="59" fillId="0" borderId="10" xfId="2" applyNumberFormat="1" applyFont="1" applyFill="1" applyBorder="1" applyAlignment="1">
      <alignment horizontal="center" vertical="center" shrinkToFit="1"/>
    </xf>
    <xf numFmtId="0" fontId="60" fillId="2" borderId="16" xfId="2" applyFont="1" applyFill="1" applyBorder="1" applyAlignment="1">
      <alignment horizontal="center" vertical="center"/>
    </xf>
    <xf numFmtId="176" fontId="46" fillId="0" borderId="1" xfId="2" applyNumberFormat="1" applyFont="1" applyFill="1" applyBorder="1" applyAlignment="1">
      <alignment horizontal="center" vertical="center"/>
    </xf>
    <xf numFmtId="0" fontId="45" fillId="0" borderId="1" xfId="2" applyFont="1" applyFill="1" applyBorder="1" applyAlignment="1">
      <alignment horizontal="center" vertical="center"/>
    </xf>
    <xf numFmtId="176" fontId="38" fillId="0" borderId="10" xfId="2" applyNumberFormat="1" applyFont="1" applyFill="1" applyBorder="1" applyAlignment="1">
      <alignment horizontal="center" vertical="center" wrapText="1"/>
    </xf>
    <xf numFmtId="176" fontId="33" fillId="3" borderId="10" xfId="2" applyNumberFormat="1" applyFont="1" applyFill="1" applyBorder="1" applyAlignment="1">
      <alignment horizontal="center" vertical="center" shrinkToFit="1"/>
    </xf>
    <xf numFmtId="176" fontId="9" fillId="0" borderId="1" xfId="2" applyNumberFormat="1" applyFont="1" applyFill="1" applyBorder="1" applyAlignment="1" applyProtection="1">
      <alignment horizontal="center" vertical="center"/>
      <protection locked="0"/>
    </xf>
    <xf numFmtId="176" fontId="59" fillId="0" borderId="1" xfId="2" applyNumberFormat="1" applyFont="1" applyFill="1" applyBorder="1" applyAlignment="1" applyProtection="1">
      <alignment horizontal="center" vertical="center"/>
      <protection locked="0"/>
    </xf>
    <xf numFmtId="176" fontId="46" fillId="12" borderId="12" xfId="2" quotePrefix="1" applyNumberFormat="1" applyFont="1" applyFill="1" applyBorder="1" applyAlignment="1">
      <alignment vertical="center"/>
    </xf>
    <xf numFmtId="176" fontId="46" fillId="12" borderId="12" xfId="2" applyNumberFormat="1" applyFont="1" applyFill="1" applyBorder="1" applyAlignment="1">
      <alignment vertical="center"/>
    </xf>
    <xf numFmtId="0" fontId="61" fillId="0" borderId="10" xfId="2" applyFont="1" applyFill="1" applyBorder="1" applyAlignment="1">
      <alignment horizontal="center" vertical="center"/>
    </xf>
    <xf numFmtId="176" fontId="62" fillId="0" borderId="10" xfId="2" applyNumberFormat="1" applyFont="1" applyFill="1" applyBorder="1" applyAlignment="1">
      <alignment horizontal="center" vertical="center" shrinkToFit="1"/>
    </xf>
    <xf numFmtId="56" fontId="17" fillId="0" borderId="1" xfId="2" applyNumberFormat="1" applyFont="1" applyBorder="1" applyAlignment="1">
      <alignment horizontal="center" vertical="center"/>
    </xf>
    <xf numFmtId="176" fontId="48" fillId="0" borderId="16" xfId="2" applyNumberFormat="1" applyFont="1" applyFill="1" applyBorder="1" applyAlignment="1">
      <alignment horizontal="center" vertical="center" shrinkToFit="1"/>
    </xf>
    <xf numFmtId="176" fontId="24" fillId="0" borderId="10" xfId="2" applyNumberFormat="1" applyFont="1" applyFill="1" applyBorder="1" applyAlignment="1">
      <alignment horizontal="center" vertical="center"/>
    </xf>
    <xf numFmtId="176" fontId="47" fillId="0" borderId="10" xfId="2" applyNumberFormat="1" applyFont="1" applyFill="1" applyBorder="1" applyAlignment="1">
      <alignment horizontal="center" vertical="center" wrapText="1"/>
    </xf>
    <xf numFmtId="176" fontId="26" fillId="0" borderId="10" xfId="2" applyNumberFormat="1" applyFont="1" applyFill="1" applyBorder="1" applyAlignment="1">
      <alignment horizontal="center" vertical="center" wrapText="1"/>
    </xf>
    <xf numFmtId="0" fontId="63" fillId="0" borderId="10" xfId="2" applyFont="1" applyFill="1" applyBorder="1" applyAlignment="1">
      <alignment horizontal="center" vertical="center"/>
    </xf>
    <xf numFmtId="176" fontId="40" fillId="3" borderId="10" xfId="2" applyNumberFormat="1" applyFont="1" applyFill="1" applyBorder="1" applyAlignment="1">
      <alignment horizontal="center" vertical="center" shrinkToFit="1"/>
    </xf>
    <xf numFmtId="176" fontId="33" fillId="0" borderId="13" xfId="2" applyNumberFormat="1" applyFont="1" applyFill="1" applyBorder="1" applyAlignment="1">
      <alignment horizontal="center" vertical="center" shrinkToFit="1"/>
    </xf>
    <xf numFmtId="0" fontId="61" fillId="0" borderId="11" xfId="2" applyFont="1" applyFill="1" applyBorder="1" applyAlignment="1">
      <alignment horizontal="center" vertical="center"/>
    </xf>
    <xf numFmtId="176" fontId="24" fillId="0" borderId="12" xfId="2" applyNumberFormat="1" applyFont="1" applyFill="1" applyBorder="1" applyAlignment="1">
      <alignment horizontal="center" vertical="center" shrinkToFit="1"/>
    </xf>
    <xf numFmtId="176" fontId="47" fillId="0" borderId="12" xfId="2" applyNumberFormat="1" applyFont="1" applyFill="1" applyBorder="1" applyAlignment="1">
      <alignment horizontal="center" vertical="center" shrinkToFit="1"/>
    </xf>
    <xf numFmtId="176" fontId="26" fillId="0" borderId="12" xfId="2" applyNumberFormat="1" applyFont="1" applyFill="1" applyBorder="1" applyAlignment="1">
      <alignment horizontal="center" vertical="center" shrinkToFit="1"/>
    </xf>
    <xf numFmtId="0" fontId="6" fillId="2" borderId="0" xfId="2" applyFill="1" applyBorder="1" applyAlignment="1">
      <alignment horizontal="center" vertical="center" shrinkToFit="1"/>
    </xf>
    <xf numFmtId="176" fontId="59" fillId="0" borderId="1" xfId="2" applyNumberFormat="1" applyFont="1" applyFill="1" applyBorder="1" applyAlignment="1" applyProtection="1">
      <alignment horizontal="center" vertical="center" shrinkToFit="1"/>
      <protection locked="0"/>
    </xf>
    <xf numFmtId="176" fontId="38" fillId="0" borderId="1" xfId="2" applyNumberFormat="1" applyFont="1" applyFill="1" applyBorder="1" applyAlignment="1" applyProtection="1">
      <alignment horizontal="center" vertical="center"/>
      <protection locked="0"/>
    </xf>
    <xf numFmtId="176" fontId="26" fillId="0" borderId="1" xfId="2" applyNumberFormat="1" applyFont="1" applyFill="1" applyBorder="1" applyAlignment="1" applyProtection="1">
      <alignment horizontal="center" vertical="center"/>
      <protection locked="0"/>
    </xf>
    <xf numFmtId="176" fontId="37" fillId="0" borderId="10" xfId="2" applyNumberFormat="1" applyFont="1" applyFill="1" applyBorder="1" applyAlignment="1">
      <alignment horizontal="center" vertical="center" shrinkToFit="1"/>
    </xf>
    <xf numFmtId="0" fontId="6" fillId="0" borderId="0" xfId="5">
      <alignment vertical="center"/>
    </xf>
    <xf numFmtId="0" fontId="55" fillId="0" borderId="23" xfId="5" applyFont="1" applyBorder="1" applyAlignment="1">
      <alignment horizontal="center" vertical="center"/>
    </xf>
    <xf numFmtId="0" fontId="55" fillId="0" borderId="24" xfId="5" applyFont="1" applyBorder="1" applyAlignment="1">
      <alignment horizontal="center" vertical="center"/>
    </xf>
    <xf numFmtId="14" fontId="55" fillId="0" borderId="26" xfId="5" applyNumberFormat="1" applyFont="1" applyBorder="1" applyAlignment="1">
      <alignment horizontal="center" vertical="center"/>
    </xf>
    <xf numFmtId="0" fontId="55" fillId="0" borderId="10" xfId="5" applyFont="1" applyBorder="1" applyAlignment="1">
      <alignment horizontal="center" vertical="center"/>
    </xf>
    <xf numFmtId="0" fontId="55" fillId="0" borderId="26" xfId="5" applyFont="1" applyBorder="1">
      <alignment vertical="center"/>
    </xf>
    <xf numFmtId="0" fontId="55" fillId="0" borderId="10" xfId="5" applyFont="1" applyBorder="1">
      <alignment vertical="center"/>
    </xf>
    <xf numFmtId="0" fontId="55" fillId="0" borderId="29" xfId="5" applyFont="1" applyBorder="1">
      <alignment vertical="center"/>
    </xf>
    <xf numFmtId="0" fontId="55" fillId="0" borderId="30" xfId="5" applyFont="1" applyBorder="1">
      <alignment vertical="center"/>
    </xf>
    <xf numFmtId="0" fontId="55" fillId="0" borderId="0" xfId="5" applyFont="1">
      <alignment vertical="center"/>
    </xf>
    <xf numFmtId="0" fontId="17" fillId="0" borderId="0" xfId="2" applyFont="1" applyFill="1" applyBorder="1" applyAlignment="1">
      <alignment horizontal="center" vertical="top"/>
    </xf>
    <xf numFmtId="176" fontId="24" fillId="3" borderId="10" xfId="2" applyNumberFormat="1" applyFont="1" applyFill="1" applyBorder="1" applyAlignment="1">
      <alignment horizontal="center" vertical="center" shrinkToFit="1"/>
    </xf>
    <xf numFmtId="176" fontId="26" fillId="3" borderId="10" xfId="2" applyNumberFormat="1" applyFont="1" applyFill="1" applyBorder="1" applyAlignment="1">
      <alignment horizontal="center" vertical="center" shrinkToFit="1"/>
    </xf>
    <xf numFmtId="176" fontId="56" fillId="3" borderId="10" xfId="2" applyNumberFormat="1" applyFont="1" applyFill="1" applyBorder="1" applyAlignment="1">
      <alignment horizontal="center" vertical="center" shrinkToFit="1"/>
    </xf>
    <xf numFmtId="176" fontId="24" fillId="3" borderId="10" xfId="2" quotePrefix="1" applyNumberFormat="1" applyFont="1" applyFill="1" applyBorder="1" applyAlignment="1">
      <alignment horizontal="center" vertical="center" shrinkToFit="1"/>
    </xf>
    <xf numFmtId="32" fontId="6" fillId="0" borderId="0" xfId="2" applyNumberFormat="1" applyFill="1" applyBorder="1" applyAlignment="1">
      <alignment vertical="center"/>
    </xf>
    <xf numFmtId="176" fontId="24" fillId="0" borderId="10" xfId="2" applyNumberFormat="1" applyFont="1" applyFill="1" applyBorder="1" applyAlignment="1">
      <alignment horizontal="center" vertical="center" shrinkToFit="1"/>
    </xf>
    <xf numFmtId="0" fontId="69" fillId="0" borderId="0" xfId="2" applyFont="1"/>
    <xf numFmtId="0" fontId="71" fillId="0" borderId="0" xfId="2" applyFont="1"/>
    <xf numFmtId="0" fontId="7" fillId="0" borderId="0" xfId="4" applyFont="1" applyAlignment="1">
      <alignment horizontal="left" vertical="center"/>
    </xf>
    <xf numFmtId="0" fontId="72" fillId="12" borderId="16" xfId="4" applyFont="1" applyFill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/>
    </xf>
    <xf numFmtId="0" fontId="73" fillId="0" borderId="0" xfId="1" applyFont="1"/>
    <xf numFmtId="0" fontId="73" fillId="0" borderId="0" xfId="1" applyFont="1" applyFill="1" applyAlignment="1">
      <alignment vertical="center"/>
    </xf>
    <xf numFmtId="0" fontId="73" fillId="0" borderId="0" xfId="1" applyFont="1" applyFill="1" applyBorder="1"/>
    <xf numFmtId="0" fontId="73" fillId="0" borderId="0" xfId="1" applyFont="1" applyBorder="1"/>
    <xf numFmtId="0" fontId="73" fillId="0" borderId="0" xfId="1" applyFont="1" applyAlignment="1">
      <alignment horizontal="center"/>
    </xf>
    <xf numFmtId="0" fontId="74" fillId="0" borderId="0" xfId="1" applyFont="1"/>
    <xf numFmtId="0" fontId="73" fillId="0" borderId="0" xfId="1" applyFont="1" applyFill="1"/>
    <xf numFmtId="0" fontId="73" fillId="0" borderId="10" xfId="1" applyFont="1" applyBorder="1" applyAlignment="1">
      <alignment horizontal="center"/>
    </xf>
    <xf numFmtId="0" fontId="75" fillId="0" borderId="10" xfId="1" applyFont="1" applyFill="1" applyBorder="1" applyAlignment="1">
      <alignment horizontal="center" shrinkToFit="1"/>
    </xf>
    <xf numFmtId="0" fontId="73" fillId="0" borderId="0" xfId="1" applyFont="1" applyFill="1" applyAlignment="1">
      <alignment shrinkToFit="1"/>
    </xf>
    <xf numFmtId="0" fontId="73" fillId="0" borderId="0" xfId="1" applyFont="1" applyFill="1" applyAlignment="1">
      <alignment horizontal="center"/>
    </xf>
    <xf numFmtId="0" fontId="74" fillId="0" borderId="0" xfId="1" applyFont="1" applyFill="1"/>
    <xf numFmtId="0" fontId="73" fillId="12" borderId="0" xfId="1" applyFont="1" applyFill="1" applyAlignment="1">
      <alignment horizontal="center" vertical="center"/>
    </xf>
    <xf numFmtId="176" fontId="73" fillId="12" borderId="10" xfId="1" applyNumberFormat="1" applyFont="1" applyFill="1" applyBorder="1" applyAlignment="1">
      <alignment horizontal="center" vertical="center" wrapText="1"/>
    </xf>
    <xf numFmtId="0" fontId="75" fillId="3" borderId="11" xfId="1" applyFont="1" applyFill="1" applyBorder="1" applyAlignment="1">
      <alignment horizontal="center"/>
    </xf>
    <xf numFmtId="0" fontId="75" fillId="3" borderId="13" xfId="1" applyFont="1" applyFill="1" applyBorder="1" applyAlignment="1">
      <alignment horizontal="center"/>
    </xf>
    <xf numFmtId="176" fontId="73" fillId="0" borderId="10" xfId="1" applyNumberFormat="1" applyFont="1" applyFill="1" applyBorder="1" applyAlignment="1">
      <alignment horizontal="center" vertical="center" shrinkToFit="1"/>
    </xf>
    <xf numFmtId="0" fontId="73" fillId="0" borderId="0" xfId="1" applyFont="1" applyFill="1" applyAlignment="1">
      <alignment horizontal="center" vertical="center"/>
    </xf>
    <xf numFmtId="0" fontId="73" fillId="0" borderId="0" xfId="1" applyFont="1" applyFill="1" applyBorder="1" applyAlignment="1">
      <alignment horizontal="center"/>
    </xf>
    <xf numFmtId="0" fontId="74" fillId="12" borderId="0" xfId="1" applyFont="1" applyFill="1"/>
    <xf numFmtId="176" fontId="73" fillId="12" borderId="10" xfId="1" applyNumberFormat="1" applyFont="1" applyFill="1" applyBorder="1" applyAlignment="1">
      <alignment horizontal="center" vertical="center"/>
    </xf>
    <xf numFmtId="0" fontId="75" fillId="12" borderId="11" xfId="1" applyFont="1" applyFill="1" applyBorder="1" applyAlignment="1">
      <alignment horizontal="center"/>
    </xf>
    <xf numFmtId="0" fontId="76" fillId="3" borderId="13" xfId="1" applyFont="1" applyFill="1" applyBorder="1" applyAlignment="1">
      <alignment horizontal="center"/>
    </xf>
    <xf numFmtId="0" fontId="75" fillId="3" borderId="10" xfId="1" applyFont="1" applyFill="1" applyBorder="1" applyAlignment="1">
      <alignment horizontal="center"/>
    </xf>
    <xf numFmtId="176" fontId="73" fillId="0" borderId="0" xfId="1" applyNumberFormat="1" applyFont="1" applyFill="1" applyBorder="1" applyAlignment="1">
      <alignment horizontal="center" vertical="center"/>
    </xf>
    <xf numFmtId="0" fontId="73" fillId="0" borderId="0" xfId="1" applyFont="1" applyFill="1" applyBorder="1" applyAlignment="1">
      <alignment horizontal="center" vertical="center"/>
    </xf>
    <xf numFmtId="9" fontId="73" fillId="0" borderId="0" xfId="1" applyNumberFormat="1" applyFont="1" applyFill="1"/>
    <xf numFmtId="176" fontId="73" fillId="12" borderId="10" xfId="1" applyNumberFormat="1" applyFont="1" applyFill="1" applyBorder="1" applyAlignment="1">
      <alignment horizontal="center" vertical="center" shrinkToFit="1"/>
    </xf>
    <xf numFmtId="0" fontId="75" fillId="12" borderId="10" xfId="1" applyFont="1" applyFill="1" applyBorder="1" applyAlignment="1">
      <alignment horizontal="center" wrapText="1"/>
    </xf>
    <xf numFmtId="0" fontId="6" fillId="0" borderId="10" xfId="2" quotePrefix="1" applyFont="1" applyFill="1" applyBorder="1" applyAlignment="1">
      <alignment horizontal="center" shrinkToFit="1"/>
    </xf>
    <xf numFmtId="0" fontId="76" fillId="12" borderId="11" xfId="1" applyFont="1" applyFill="1" applyBorder="1" applyAlignment="1">
      <alignment horizontal="center"/>
    </xf>
    <xf numFmtId="0" fontId="75" fillId="3" borderId="13" xfId="1" applyFont="1" applyFill="1" applyBorder="1" applyAlignment="1">
      <alignment horizontal="center" shrinkToFit="1"/>
    </xf>
    <xf numFmtId="0" fontId="73" fillId="12" borderId="0" xfId="1" applyFont="1" applyFill="1" applyAlignment="1">
      <alignment horizontal="center"/>
    </xf>
    <xf numFmtId="176" fontId="77" fillId="12" borderId="10" xfId="1" applyNumberFormat="1" applyFont="1" applyFill="1" applyBorder="1" applyAlignment="1">
      <alignment horizontal="center" vertical="center"/>
    </xf>
    <xf numFmtId="0" fontId="75" fillId="2" borderId="11" xfId="1" applyFont="1" applyFill="1" applyBorder="1" applyAlignment="1">
      <alignment horizontal="center"/>
    </xf>
    <xf numFmtId="176" fontId="73" fillId="2" borderId="10" xfId="1" applyNumberFormat="1" applyFont="1" applyFill="1" applyBorder="1" applyAlignment="1">
      <alignment horizontal="center" vertical="center" shrinkToFit="1"/>
    </xf>
    <xf numFmtId="176" fontId="73" fillId="0" borderId="10" xfId="1" quotePrefix="1" applyNumberFormat="1" applyFont="1" applyFill="1" applyBorder="1" applyAlignment="1">
      <alignment horizontal="center" vertical="center" shrinkToFit="1"/>
    </xf>
    <xf numFmtId="176" fontId="78" fillId="0" borderId="0" xfId="1" applyNumberFormat="1" applyFont="1" applyFill="1" applyBorder="1" applyAlignment="1">
      <alignment horizontal="center" vertical="center" wrapText="1"/>
    </xf>
    <xf numFmtId="0" fontId="79" fillId="0" borderId="0" xfId="1" applyFont="1" applyFill="1" applyAlignment="1">
      <alignment horizontal="center" vertical="center"/>
    </xf>
    <xf numFmtId="0" fontId="73" fillId="12" borderId="0" xfId="1" applyFont="1" applyFill="1"/>
    <xf numFmtId="0" fontId="80" fillId="3" borderId="13" xfId="1" quotePrefix="1" applyFont="1" applyFill="1" applyBorder="1" applyAlignment="1">
      <alignment horizontal="center"/>
    </xf>
    <xf numFmtId="0" fontId="73" fillId="0" borderId="0" xfId="1" applyFont="1" applyFill="1" applyBorder="1" applyAlignment="1">
      <alignment horizontal="left"/>
    </xf>
    <xf numFmtId="0" fontId="73" fillId="13" borderId="0" xfId="1" applyFont="1" applyFill="1" applyAlignment="1">
      <alignment horizontal="center"/>
    </xf>
    <xf numFmtId="176" fontId="73" fillId="0" borderId="10" xfId="1" applyNumberFormat="1" applyFont="1" applyFill="1" applyBorder="1" applyAlignment="1">
      <alignment horizontal="center" vertical="center"/>
    </xf>
    <xf numFmtId="0" fontId="75" fillId="0" borderId="11" xfId="1" applyFont="1" applyFill="1" applyBorder="1" applyAlignment="1">
      <alignment horizontal="center"/>
    </xf>
    <xf numFmtId="0" fontId="80" fillId="0" borderId="13" xfId="1" quotePrefix="1" applyFont="1" applyFill="1" applyBorder="1" applyAlignment="1">
      <alignment horizontal="center"/>
    </xf>
    <xf numFmtId="0" fontId="75" fillId="0" borderId="13" xfId="1" applyFont="1" applyFill="1" applyBorder="1" applyAlignment="1">
      <alignment horizontal="center"/>
    </xf>
    <xf numFmtId="0" fontId="81" fillId="0" borderId="10" xfId="2" applyFont="1" applyFill="1" applyBorder="1" applyAlignment="1">
      <alignment horizontal="center" shrinkToFit="1"/>
    </xf>
    <xf numFmtId="0" fontId="73" fillId="0" borderId="0" xfId="1" applyFont="1" applyAlignment="1">
      <alignment vertical="center"/>
    </xf>
    <xf numFmtId="176" fontId="73" fillId="0" borderId="0" xfId="1" applyNumberFormat="1" applyFont="1" applyFill="1" applyBorder="1" applyAlignment="1">
      <alignment vertical="center"/>
    </xf>
    <xf numFmtId="0" fontId="73" fillId="0" borderId="0" xfId="1" applyFont="1" applyFill="1" applyAlignment="1">
      <alignment horizontal="right" vertical="center"/>
    </xf>
    <xf numFmtId="176" fontId="73" fillId="0" borderId="0" xfId="1" applyNumberFormat="1" applyFont="1" applyFill="1" applyAlignment="1">
      <alignment vertical="center"/>
    </xf>
    <xf numFmtId="176" fontId="73" fillId="0" borderId="0" xfId="1" applyNumberFormat="1" applyFont="1" applyFill="1" applyBorder="1" applyAlignment="1">
      <alignment horizontal="left" vertical="center"/>
    </xf>
    <xf numFmtId="176" fontId="73" fillId="0" borderId="0" xfId="1" applyNumberFormat="1" applyFont="1" applyFill="1" applyBorder="1" applyAlignment="1">
      <alignment horizontal="right" vertical="center"/>
    </xf>
    <xf numFmtId="9" fontId="73" fillId="0" borderId="0" xfId="1" applyNumberFormat="1" applyFont="1" applyFill="1" applyBorder="1"/>
    <xf numFmtId="176" fontId="74" fillId="0" borderId="0" xfId="1" applyNumberFormat="1" applyFont="1" applyFill="1" applyBorder="1" applyAlignment="1">
      <alignment horizontal="center"/>
    </xf>
    <xf numFmtId="9" fontId="73" fillId="0" borderId="0" xfId="1" applyNumberFormat="1" applyFont="1" applyFill="1" applyAlignment="1">
      <alignment vertical="center"/>
    </xf>
    <xf numFmtId="0" fontId="73" fillId="3" borderId="0" xfId="1" applyFont="1" applyFill="1"/>
    <xf numFmtId="0" fontId="73" fillId="15" borderId="0" xfId="1" applyFont="1" applyFill="1"/>
    <xf numFmtId="0" fontId="82" fillId="14" borderId="0" xfId="1" applyFont="1" applyFill="1"/>
    <xf numFmtId="0" fontId="73" fillId="0" borderId="0" xfId="1" applyFont="1" applyAlignment="1">
      <alignment horizontal="center" vertical="center"/>
    </xf>
    <xf numFmtId="0" fontId="73" fillId="8" borderId="0" xfId="1" applyFont="1" applyFill="1"/>
    <xf numFmtId="0" fontId="73" fillId="8" borderId="0" xfId="1" applyFont="1" applyFill="1" applyAlignment="1">
      <alignment vertical="center"/>
    </xf>
    <xf numFmtId="0" fontId="73" fillId="16" borderId="0" xfId="1" applyFont="1" applyFill="1" applyAlignment="1">
      <alignment vertical="center"/>
    </xf>
    <xf numFmtId="0" fontId="73" fillId="3" borderId="0" xfId="1" applyFont="1" applyFill="1" applyAlignment="1">
      <alignment vertical="center"/>
    </xf>
    <xf numFmtId="0" fontId="79" fillId="0" borderId="0" xfId="1" applyFont="1" applyFill="1"/>
    <xf numFmtId="0" fontId="73" fillId="4" borderId="0" xfId="1" applyFont="1" applyFill="1"/>
    <xf numFmtId="0" fontId="2" fillId="0" borderId="0" xfId="1"/>
    <xf numFmtId="0" fontId="2" fillId="0" borderId="0" xfId="1" applyFont="1" applyAlignment="1">
      <alignment horizontal="center"/>
    </xf>
    <xf numFmtId="0" fontId="83" fillId="0" borderId="0" xfId="1" applyFont="1"/>
    <xf numFmtId="0" fontId="84" fillId="0" borderId="0" xfId="1" applyFont="1"/>
    <xf numFmtId="0" fontId="2" fillId="0" borderId="0" xfId="1" applyFont="1" applyFill="1" applyAlignment="1">
      <alignment horizontal="center"/>
    </xf>
    <xf numFmtId="0" fontId="2" fillId="0" borderId="0" xfId="1" applyFill="1" applyAlignment="1">
      <alignment shrinkToFit="1"/>
    </xf>
    <xf numFmtId="0" fontId="2" fillId="13" borderId="0" xfId="1" applyFill="1"/>
    <xf numFmtId="0" fontId="2" fillId="0" borderId="0" xfId="1" applyFont="1" applyAlignment="1">
      <alignment horizontal="center" shrinkToFit="1"/>
    </xf>
    <xf numFmtId="176" fontId="5" fillId="13" borderId="10" xfId="1" applyNumberFormat="1" applyFont="1" applyFill="1" applyBorder="1" applyAlignment="1">
      <alignment horizontal="center" vertical="center"/>
    </xf>
    <xf numFmtId="176" fontId="5" fillId="14" borderId="10" xfId="1" applyNumberFormat="1" applyFont="1" applyFill="1" applyBorder="1" applyAlignment="1">
      <alignment horizontal="center" vertical="center"/>
    </xf>
    <xf numFmtId="0" fontId="2" fillId="0" borderId="0" xfId="1" applyAlignment="1">
      <alignment shrinkToFit="1"/>
    </xf>
    <xf numFmtId="0" fontId="2" fillId="0" borderId="0" xfId="1" applyAlignment="1">
      <alignment horizontal="center" shrinkToFit="1"/>
    </xf>
    <xf numFmtId="176" fontId="5" fillId="8" borderId="10" xfId="1" applyNumberFormat="1" applyFont="1" applyFill="1" applyBorder="1" applyAlignment="1">
      <alignment horizontal="center" vertical="center"/>
    </xf>
    <xf numFmtId="0" fontId="2" fillId="3" borderId="10" xfId="1" applyFill="1" applyBorder="1"/>
    <xf numFmtId="0" fontId="2" fillId="0" borderId="0" xfId="1" applyFill="1" applyAlignment="1">
      <alignment horizontal="center" shrinkToFit="1"/>
    </xf>
    <xf numFmtId="176" fontId="5" fillId="17" borderId="10" xfId="2" applyNumberFormat="1" applyFont="1" applyFill="1" applyBorder="1" applyAlignment="1">
      <alignment horizontal="center" vertical="center"/>
    </xf>
    <xf numFmtId="176" fontId="5" fillId="8" borderId="10" xfId="2" applyNumberFormat="1" applyFont="1" applyFill="1" applyBorder="1" applyAlignment="1">
      <alignment horizontal="center" vertical="center"/>
    </xf>
    <xf numFmtId="0" fontId="2" fillId="3" borderId="0" xfId="1" applyFill="1"/>
    <xf numFmtId="176" fontId="5" fillId="17" borderId="10" xfId="2" applyNumberFormat="1" applyFont="1" applyFill="1" applyBorder="1" applyAlignment="1">
      <alignment horizontal="center" vertical="center" shrinkToFit="1"/>
    </xf>
    <xf numFmtId="176" fontId="5" fillId="12" borderId="10" xfId="2" applyNumberFormat="1" applyFont="1" applyFill="1" applyBorder="1" applyAlignment="1">
      <alignment horizontal="center" vertical="center"/>
    </xf>
    <xf numFmtId="176" fontId="5" fillId="12" borderId="10" xfId="1" applyNumberFormat="1" applyFont="1" applyFill="1" applyBorder="1" applyAlignment="1">
      <alignment horizontal="center" vertical="center"/>
    </xf>
    <xf numFmtId="176" fontId="5" fillId="18" borderId="10" xfId="2" applyNumberFormat="1" applyFont="1" applyFill="1" applyBorder="1" applyAlignment="1">
      <alignment horizontal="center" vertical="center" shrinkToFit="1"/>
    </xf>
    <xf numFmtId="0" fontId="2" fillId="12" borderId="0" xfId="1" applyFill="1"/>
    <xf numFmtId="176" fontId="5" fillId="19" borderId="10" xfId="2" applyNumberFormat="1" applyFont="1" applyFill="1" applyBorder="1" applyAlignment="1">
      <alignment horizontal="center" vertical="center" shrinkToFit="1"/>
    </xf>
    <xf numFmtId="176" fontId="5" fillId="20" borderId="10" xfId="1" applyNumberFormat="1" applyFont="1" applyFill="1" applyBorder="1" applyAlignment="1">
      <alignment horizontal="center" vertical="center"/>
    </xf>
    <xf numFmtId="176" fontId="5" fillId="20" borderId="10" xfId="2" applyNumberFormat="1" applyFont="1" applyFill="1" applyBorder="1" applyAlignment="1">
      <alignment horizontal="center" vertical="center" shrinkToFit="1"/>
    </xf>
    <xf numFmtId="176" fontId="5" fillId="21" borderId="10" xfId="2" applyNumberFormat="1" applyFont="1" applyFill="1" applyBorder="1" applyAlignment="1">
      <alignment horizontal="center" vertical="center" shrinkToFit="1"/>
    </xf>
    <xf numFmtId="176" fontId="5" fillId="21" borderId="10" xfId="1" applyNumberFormat="1" applyFont="1" applyFill="1" applyBorder="1" applyAlignment="1">
      <alignment horizontal="center" vertical="center"/>
    </xf>
    <xf numFmtId="176" fontId="5" fillId="9" borderId="10" xfId="2" applyNumberFormat="1" applyFont="1" applyFill="1" applyBorder="1" applyAlignment="1">
      <alignment horizontal="center" vertical="center" shrinkToFit="1"/>
    </xf>
    <xf numFmtId="176" fontId="5" fillId="9" borderId="10" xfId="1" applyNumberFormat="1" applyFont="1" applyFill="1" applyBorder="1" applyAlignment="1">
      <alignment horizontal="center" vertical="center"/>
    </xf>
    <xf numFmtId="176" fontId="5" fillId="9" borderId="10" xfId="2" applyNumberFormat="1" applyFont="1" applyFill="1" applyBorder="1" applyAlignment="1">
      <alignment horizontal="center" vertical="center"/>
    </xf>
    <xf numFmtId="176" fontId="5" fillId="22" borderId="10" xfId="2" applyNumberFormat="1" applyFont="1" applyFill="1" applyBorder="1" applyAlignment="1">
      <alignment horizontal="center" vertical="center" shrinkToFit="1"/>
    </xf>
    <xf numFmtId="176" fontId="5" fillId="22" borderId="10" xfId="1" applyNumberFormat="1" applyFont="1" applyFill="1" applyBorder="1" applyAlignment="1">
      <alignment horizontal="center" vertical="center"/>
    </xf>
    <xf numFmtId="176" fontId="5" fillId="23" borderId="10" xfId="2" applyNumberFormat="1" applyFont="1" applyFill="1" applyBorder="1" applyAlignment="1">
      <alignment horizontal="center" vertical="center" shrinkToFit="1"/>
    </xf>
    <xf numFmtId="176" fontId="5" fillId="23" borderId="10" xfId="2" applyNumberFormat="1" applyFont="1" applyFill="1" applyBorder="1" applyAlignment="1">
      <alignment horizontal="center" vertical="center"/>
    </xf>
    <xf numFmtId="176" fontId="5" fillId="9" borderId="10" xfId="1" applyNumberFormat="1" applyFont="1" applyFill="1" applyBorder="1" applyAlignment="1">
      <alignment horizontal="center" vertical="center" shrinkToFit="1"/>
    </xf>
    <xf numFmtId="176" fontId="5" fillId="22" borderId="10" xfId="1" applyNumberFormat="1" applyFont="1" applyFill="1" applyBorder="1" applyAlignment="1">
      <alignment horizontal="center" vertical="center" shrinkToFit="1"/>
    </xf>
    <xf numFmtId="0" fontId="6" fillId="12" borderId="0" xfId="2" applyFill="1"/>
    <xf numFmtId="176" fontId="5" fillId="14" borderId="10" xfId="1" applyNumberFormat="1" applyFont="1" applyFill="1" applyBorder="1" applyAlignment="1">
      <alignment horizontal="center" vertical="center" shrinkToFit="1"/>
    </xf>
    <xf numFmtId="176" fontId="6" fillId="12" borderId="10" xfId="2" applyNumberFormat="1" applyFill="1" applyBorder="1" applyAlignment="1">
      <alignment horizontal="center" vertical="center" shrinkToFit="1"/>
    </xf>
    <xf numFmtId="176" fontId="6" fillId="12" borderId="10" xfId="2" applyNumberFormat="1" applyFill="1" applyBorder="1" applyAlignment="1">
      <alignment horizontal="center" shrinkToFit="1"/>
    </xf>
    <xf numFmtId="176" fontId="5" fillId="12" borderId="16" xfId="1" applyNumberFormat="1" applyFont="1" applyFill="1" applyBorder="1" applyAlignment="1">
      <alignment horizontal="center" vertical="center" shrinkToFit="1"/>
    </xf>
    <xf numFmtId="0" fontId="2" fillId="3" borderId="0" xfId="1" applyFont="1" applyFill="1" applyAlignment="1">
      <alignment horizontal="center"/>
    </xf>
    <xf numFmtId="176" fontId="6" fillId="3" borderId="10" xfId="2" applyNumberFormat="1" applyFill="1" applyBorder="1" applyAlignment="1">
      <alignment horizontal="center" shrinkToFit="1"/>
    </xf>
    <xf numFmtId="176" fontId="6" fillId="3" borderId="10" xfId="2" applyNumberFormat="1" applyFill="1" applyBorder="1" applyAlignment="1">
      <alignment horizontal="center" vertical="center" shrinkToFit="1"/>
    </xf>
    <xf numFmtId="176" fontId="5" fillId="12" borderId="10" xfId="1" applyNumberFormat="1" applyFont="1" applyFill="1" applyBorder="1" applyAlignment="1">
      <alignment horizontal="center" vertical="center" shrinkToFit="1"/>
    </xf>
    <xf numFmtId="0" fontId="26" fillId="0" borderId="0" xfId="2" applyFont="1"/>
    <xf numFmtId="0" fontId="85" fillId="0" borderId="0" xfId="2" applyFont="1" applyAlignment="1">
      <alignment horizontal="center"/>
    </xf>
    <xf numFmtId="0" fontId="26" fillId="0" borderId="0" xfId="2" applyFont="1" applyAlignment="1">
      <alignment horizontal="left"/>
    </xf>
    <xf numFmtId="0" fontId="34" fillId="0" borderId="0" xfId="2" applyFont="1"/>
    <xf numFmtId="0" fontId="6" fillId="0" borderId="36" xfId="2" applyBorder="1"/>
    <xf numFmtId="0" fontId="6" fillId="0" borderId="37" xfId="2" applyBorder="1"/>
    <xf numFmtId="0" fontId="6" fillId="4" borderId="38" xfId="2" applyFill="1" applyBorder="1" applyAlignment="1">
      <alignment vertical="center"/>
    </xf>
    <xf numFmtId="0" fontId="6" fillId="4" borderId="39" xfId="2" applyFill="1" applyBorder="1" applyAlignment="1">
      <alignment vertical="center"/>
    </xf>
    <xf numFmtId="0" fontId="6" fillId="0" borderId="38" xfId="2" applyBorder="1" applyAlignment="1">
      <alignment vertical="center"/>
    </xf>
    <xf numFmtId="0" fontId="6" fillId="0" borderId="39" xfId="2" applyBorder="1" applyAlignment="1">
      <alignment vertical="center"/>
    </xf>
    <xf numFmtId="0" fontId="6" fillId="0" borderId="40" xfId="2" applyBorder="1" applyAlignment="1">
      <alignment vertical="center"/>
    </xf>
    <xf numFmtId="0" fontId="6" fillId="0" borderId="41" xfId="2" applyBorder="1" applyAlignment="1">
      <alignment vertical="center"/>
    </xf>
    <xf numFmtId="0" fontId="6" fillId="4" borderId="42" xfId="2" applyFill="1" applyBorder="1" applyAlignment="1">
      <alignment vertical="center"/>
    </xf>
    <xf numFmtId="0" fontId="6" fillId="0" borderId="0" xfId="2" applyBorder="1" applyAlignment="1">
      <alignment vertical="center"/>
    </xf>
    <xf numFmtId="0" fontId="6" fillId="4" borderId="43" xfId="2" applyFill="1" applyBorder="1" applyAlignment="1">
      <alignment vertical="center"/>
    </xf>
    <xf numFmtId="0" fontId="6" fillId="4" borderId="0" xfId="2" applyFill="1" applyBorder="1" applyAlignment="1">
      <alignment vertical="center"/>
    </xf>
    <xf numFmtId="0" fontId="6" fillId="0" borderId="43" xfId="2" applyBorder="1" applyAlignment="1">
      <alignment vertical="center"/>
    </xf>
    <xf numFmtId="0" fontId="6" fillId="0" borderId="44" xfId="2" applyBorder="1" applyAlignment="1">
      <alignment vertical="center"/>
    </xf>
    <xf numFmtId="0" fontId="6" fillId="0" borderId="45" xfId="2" applyBorder="1" applyAlignment="1">
      <alignment vertical="center"/>
    </xf>
    <xf numFmtId="0" fontId="6" fillId="4" borderId="46" xfId="2" applyFill="1" applyBorder="1" applyAlignment="1">
      <alignment vertical="center"/>
    </xf>
    <xf numFmtId="0" fontId="6" fillId="0" borderId="47" xfId="2" applyBorder="1" applyAlignment="1">
      <alignment vertical="center"/>
    </xf>
    <xf numFmtId="0" fontId="6" fillId="0" borderId="48" xfId="2" applyBorder="1" applyAlignment="1">
      <alignment vertical="center"/>
    </xf>
    <xf numFmtId="0" fontId="6" fillId="0" borderId="49" xfId="2" applyBorder="1" applyAlignment="1">
      <alignment vertical="center"/>
    </xf>
    <xf numFmtId="0" fontId="6" fillId="0" borderId="50" xfId="2" applyBorder="1" applyAlignment="1">
      <alignment vertical="center"/>
    </xf>
    <xf numFmtId="0" fontId="25" fillId="4" borderId="43" xfId="2" applyFont="1" applyFill="1" applyBorder="1" applyAlignment="1">
      <alignment horizontal="left" vertical="center"/>
    </xf>
    <xf numFmtId="0" fontId="6" fillId="0" borderId="51" xfId="2" applyBorder="1" applyAlignment="1">
      <alignment vertical="center"/>
    </xf>
    <xf numFmtId="0" fontId="6" fillId="0" borderId="52" xfId="2" applyBorder="1" applyAlignment="1">
      <alignment vertical="center"/>
    </xf>
    <xf numFmtId="0" fontId="6" fillId="0" borderId="53" xfId="2" applyBorder="1" applyAlignment="1">
      <alignment vertical="center"/>
    </xf>
    <xf numFmtId="0" fontId="6" fillId="0" borderId="54" xfId="2" applyBorder="1" applyAlignment="1">
      <alignment vertical="center"/>
    </xf>
    <xf numFmtId="0" fontId="6" fillId="0" borderId="55" xfId="2" applyBorder="1" applyAlignment="1">
      <alignment vertical="center"/>
    </xf>
    <xf numFmtId="0" fontId="6" fillId="0" borderId="56" xfId="2" applyBorder="1" applyAlignment="1">
      <alignment vertical="center"/>
    </xf>
    <xf numFmtId="0" fontId="85" fillId="0" borderId="0" xfId="2" applyFont="1" applyAlignment="1">
      <alignment horizontal="right" vertical="center"/>
    </xf>
    <xf numFmtId="0" fontId="6" fillId="0" borderId="57" xfId="2" applyBorder="1" applyAlignment="1">
      <alignment vertical="center"/>
    </xf>
    <xf numFmtId="0" fontId="6" fillId="4" borderId="58" xfId="2" applyFill="1" applyBorder="1" applyAlignment="1">
      <alignment vertical="center"/>
    </xf>
    <xf numFmtId="0" fontId="6" fillId="4" borderId="59" xfId="2" applyFill="1" applyBorder="1" applyAlignment="1">
      <alignment vertical="center"/>
    </xf>
    <xf numFmtId="0" fontId="6" fillId="0" borderId="58" xfId="2" applyBorder="1" applyAlignment="1">
      <alignment vertical="center"/>
    </xf>
    <xf numFmtId="0" fontId="6" fillId="0" borderId="59" xfId="2" applyBorder="1" applyAlignment="1">
      <alignment vertical="center"/>
    </xf>
    <xf numFmtId="0" fontId="6" fillId="4" borderId="60" xfId="2" applyFill="1" applyBorder="1" applyAlignment="1">
      <alignment vertical="center"/>
    </xf>
    <xf numFmtId="0" fontId="6" fillId="0" borderId="61" xfId="2" applyBorder="1" applyAlignment="1">
      <alignment vertical="center"/>
    </xf>
    <xf numFmtId="0" fontId="6" fillId="0" borderId="62" xfId="2" applyBorder="1" applyAlignment="1">
      <alignment vertical="center"/>
    </xf>
    <xf numFmtId="0" fontId="6" fillId="0" borderId="63" xfId="2" applyBorder="1" applyAlignment="1">
      <alignment vertical="center"/>
    </xf>
    <xf numFmtId="0" fontId="6" fillId="0" borderId="64" xfId="2" applyBorder="1" applyAlignment="1">
      <alignment vertical="center"/>
    </xf>
    <xf numFmtId="0" fontId="6" fillId="0" borderId="65" xfId="2" applyBorder="1" applyAlignment="1">
      <alignment vertical="center"/>
    </xf>
    <xf numFmtId="0" fontId="6" fillId="0" borderId="36" xfId="2" applyBorder="1" applyAlignment="1">
      <alignment vertical="center"/>
    </xf>
    <xf numFmtId="0" fontId="6" fillId="0" borderId="66" xfId="2" applyBorder="1" applyAlignment="1">
      <alignment vertical="center"/>
    </xf>
    <xf numFmtId="0" fontId="6" fillId="0" borderId="37" xfId="2" applyBorder="1" applyAlignment="1">
      <alignment vertical="center"/>
    </xf>
    <xf numFmtId="0" fontId="6" fillId="0" borderId="67" xfId="2" applyBorder="1" applyAlignment="1">
      <alignment vertical="center"/>
    </xf>
    <xf numFmtId="0" fontId="6" fillId="0" borderId="68" xfId="2" applyBorder="1" applyAlignment="1">
      <alignment vertical="center"/>
    </xf>
    <xf numFmtId="0" fontId="6" fillId="0" borderId="0" xfId="2" applyAlignment="1">
      <alignment horizontal="right" vertical="center"/>
    </xf>
    <xf numFmtId="0" fontId="6" fillId="0" borderId="0" xfId="2" applyAlignment="1">
      <alignment horizontal="left" vertical="center"/>
    </xf>
    <xf numFmtId="0" fontId="6" fillId="12" borderId="0" xfId="2" applyFill="1" applyAlignment="1">
      <alignment horizontal="center" vertical="center"/>
    </xf>
    <xf numFmtId="176" fontId="9" fillId="0" borderId="6" xfId="1" quotePrefix="1" applyNumberFormat="1" applyFont="1" applyFill="1" applyBorder="1" applyAlignment="1">
      <alignment horizontal="center" vertical="center"/>
    </xf>
    <xf numFmtId="176" fontId="9" fillId="0" borderId="17" xfId="1" quotePrefix="1" applyNumberFormat="1" applyFont="1" applyBorder="1" applyAlignment="1">
      <alignment horizontal="center" vertical="center"/>
    </xf>
    <xf numFmtId="176" fontId="9" fillId="0" borderId="19" xfId="1" quotePrefix="1" applyNumberFormat="1" applyFont="1" applyBorder="1" applyAlignment="1">
      <alignment horizontal="center" vertical="center"/>
    </xf>
    <xf numFmtId="176" fontId="9" fillId="4" borderId="19" xfId="1" quotePrefix="1" applyNumberFormat="1" applyFont="1" applyFill="1" applyBorder="1" applyAlignment="1" applyProtection="1">
      <alignment horizontal="center" vertical="center"/>
      <protection locked="0"/>
    </xf>
    <xf numFmtId="176" fontId="46" fillId="0" borderId="12" xfId="2" applyNumberFormat="1" applyFont="1" applyBorder="1" applyAlignment="1">
      <alignment vertical="center"/>
    </xf>
    <xf numFmtId="0" fontId="18" fillId="0" borderId="0" xfId="2" quotePrefix="1" applyFont="1" applyFill="1" applyAlignment="1">
      <alignment horizontal="center" vertical="center"/>
    </xf>
    <xf numFmtId="0" fontId="86" fillId="12" borderId="0" xfId="2" applyFont="1" applyFill="1" applyAlignment="1">
      <alignment horizontal="center" vertical="center" shrinkToFit="1"/>
    </xf>
    <xf numFmtId="176" fontId="3" fillId="0" borderId="0" xfId="1" applyNumberFormat="1" applyFont="1" applyBorder="1" applyAlignment="1">
      <alignment horizontal="center" vertical="center"/>
    </xf>
    <xf numFmtId="176" fontId="3" fillId="0" borderId="0" xfId="1" applyNumberFormat="1" applyFont="1" applyFill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/>
    </xf>
    <xf numFmtId="177" fontId="5" fillId="0" borderId="5" xfId="1" applyNumberFormat="1" applyFont="1" applyFill="1" applyBorder="1" applyAlignment="1">
      <alignment horizontal="center" vertical="center"/>
    </xf>
    <xf numFmtId="177" fontId="5" fillId="0" borderId="1" xfId="1" applyNumberFormat="1" applyFont="1" applyFill="1" applyBorder="1" applyAlignment="1" applyProtection="1">
      <alignment horizontal="center" vertical="center"/>
      <protection locked="0"/>
    </xf>
    <xf numFmtId="177" fontId="5" fillId="0" borderId="5" xfId="1" applyNumberFormat="1" applyFont="1" applyFill="1" applyBorder="1" applyAlignment="1" applyProtection="1">
      <alignment horizontal="center" vertical="center"/>
      <protection locked="0"/>
    </xf>
    <xf numFmtId="176" fontId="5" fillId="0" borderId="1" xfId="1" applyNumberFormat="1" applyFont="1" applyFill="1" applyBorder="1" applyAlignment="1" applyProtection="1">
      <alignment horizontal="center" vertical="center"/>
      <protection locked="0"/>
    </xf>
    <xf numFmtId="176" fontId="5" fillId="0" borderId="5" xfId="1" applyNumberFormat="1" applyFont="1" applyFill="1" applyBorder="1" applyAlignment="1" applyProtection="1">
      <alignment horizontal="center" vertical="center"/>
      <protection locked="0"/>
    </xf>
    <xf numFmtId="176" fontId="5" fillId="2" borderId="1" xfId="1" applyNumberFormat="1" applyFont="1" applyFill="1" applyBorder="1" applyAlignment="1">
      <alignment horizontal="center" vertical="center"/>
    </xf>
    <xf numFmtId="176" fontId="5" fillId="2" borderId="5" xfId="1" applyNumberFormat="1" applyFont="1" applyFill="1" applyBorder="1" applyAlignment="1">
      <alignment horizontal="center" vertical="center"/>
    </xf>
    <xf numFmtId="177" fontId="5" fillId="0" borderId="4" xfId="1" applyNumberFormat="1" applyFont="1" applyFill="1" applyBorder="1" applyAlignment="1">
      <alignment horizontal="center" vertical="center"/>
    </xf>
    <xf numFmtId="177" fontId="5" fillId="0" borderId="9" xfId="1" applyNumberFormat="1" applyFont="1" applyFill="1" applyBorder="1" applyAlignment="1">
      <alignment horizontal="center" vertical="center"/>
    </xf>
    <xf numFmtId="176" fontId="5" fillId="0" borderId="4" xfId="1" applyNumberFormat="1" applyFont="1" applyFill="1" applyBorder="1" applyAlignment="1">
      <alignment horizontal="center" vertical="center"/>
    </xf>
    <xf numFmtId="176" fontId="5" fillId="0" borderId="9" xfId="1" applyNumberFormat="1" applyFont="1" applyFill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 shrinkToFit="1"/>
    </xf>
    <xf numFmtId="176" fontId="5" fillId="0" borderId="12" xfId="1" applyNumberFormat="1" applyFont="1" applyBorder="1" applyAlignment="1">
      <alignment horizontal="center" vertical="center" shrinkToFit="1"/>
    </xf>
    <xf numFmtId="176" fontId="5" fillId="0" borderId="13" xfId="1" applyNumberFormat="1" applyFont="1" applyBorder="1" applyAlignment="1">
      <alignment horizontal="center" vertical="center" shrinkToFit="1"/>
    </xf>
    <xf numFmtId="176" fontId="5" fillId="0" borderId="14" xfId="1" applyNumberFormat="1" applyFont="1" applyBorder="1" applyAlignment="1">
      <alignment horizontal="center" vertical="center" shrinkToFit="1"/>
    </xf>
    <xf numFmtId="177" fontId="5" fillId="0" borderId="16" xfId="1" applyNumberFormat="1" applyFont="1" applyFill="1" applyBorder="1" applyAlignment="1">
      <alignment horizontal="right" vertical="center"/>
    </xf>
    <xf numFmtId="177" fontId="5" fillId="0" borderId="5" xfId="1" applyNumberFormat="1" applyFont="1" applyFill="1" applyBorder="1" applyAlignment="1">
      <alignment horizontal="right" vertical="center"/>
    </xf>
    <xf numFmtId="177" fontId="5" fillId="4" borderId="16" xfId="1" applyNumberFormat="1" applyFont="1" applyFill="1" applyBorder="1" applyAlignment="1" applyProtection="1">
      <alignment horizontal="center" vertical="center"/>
      <protection locked="0"/>
    </xf>
    <xf numFmtId="177" fontId="5" fillId="4" borderId="5" xfId="1" applyNumberFormat="1" applyFont="1" applyFill="1" applyBorder="1" applyAlignment="1" applyProtection="1">
      <alignment horizontal="center" vertical="center"/>
      <protection locked="0"/>
    </xf>
    <xf numFmtId="176" fontId="10" fillId="0" borderId="16" xfId="1" applyNumberFormat="1" applyFont="1" applyFill="1" applyBorder="1" applyAlignment="1">
      <alignment horizontal="right" vertical="center"/>
    </xf>
    <xf numFmtId="176" fontId="10" fillId="0" borderId="5" xfId="1" applyNumberFormat="1" applyFont="1" applyFill="1" applyBorder="1" applyAlignment="1">
      <alignment horizontal="right" vertical="center"/>
    </xf>
    <xf numFmtId="177" fontId="10" fillId="0" borderId="16" xfId="1" applyNumberFormat="1" applyFont="1" applyFill="1" applyBorder="1" applyAlignment="1">
      <alignment horizontal="right" vertical="center"/>
    </xf>
    <xf numFmtId="177" fontId="10" fillId="0" borderId="5" xfId="1" applyNumberFormat="1" applyFont="1" applyFill="1" applyBorder="1" applyAlignment="1">
      <alignment horizontal="right" vertical="center"/>
    </xf>
    <xf numFmtId="176" fontId="9" fillId="4" borderId="16" xfId="1" applyNumberFormat="1" applyFont="1" applyFill="1" applyBorder="1" applyAlignment="1" applyProtection="1">
      <alignment horizontal="center" vertical="center"/>
      <protection locked="0"/>
    </xf>
    <xf numFmtId="176" fontId="9" fillId="4" borderId="5" xfId="1" applyNumberFormat="1" applyFont="1" applyFill="1" applyBorder="1" applyAlignment="1" applyProtection="1">
      <alignment horizontal="center" vertical="center"/>
      <protection locked="0"/>
    </xf>
    <xf numFmtId="176" fontId="5" fillId="0" borderId="16" xfId="1" applyNumberFormat="1" applyFont="1" applyFill="1" applyBorder="1" applyAlignment="1">
      <alignment horizontal="center" vertical="center" shrinkToFit="1"/>
    </xf>
    <xf numFmtId="176" fontId="5" fillId="0" borderId="5" xfId="1" applyNumberFormat="1" applyFont="1" applyFill="1" applyBorder="1" applyAlignment="1">
      <alignment horizontal="center" vertical="center" shrinkToFit="1"/>
    </xf>
    <xf numFmtId="177" fontId="5" fillId="0" borderId="20" xfId="1" applyNumberFormat="1" applyFont="1" applyFill="1" applyBorder="1" applyAlignment="1">
      <alignment horizontal="right" vertical="center"/>
    </xf>
    <xf numFmtId="177" fontId="5" fillId="0" borderId="21" xfId="1" applyNumberFormat="1" applyFont="1" applyFill="1" applyBorder="1" applyAlignment="1">
      <alignment horizontal="right" vertical="center"/>
    </xf>
    <xf numFmtId="176" fontId="5" fillId="0" borderId="16" xfId="1" applyNumberFormat="1" applyFont="1" applyFill="1" applyBorder="1" applyAlignment="1">
      <alignment horizontal="center" vertical="center" wrapText="1" shrinkToFit="1"/>
    </xf>
    <xf numFmtId="176" fontId="5" fillId="0" borderId="5" xfId="1" applyNumberFormat="1" applyFont="1" applyFill="1" applyBorder="1" applyAlignment="1">
      <alignment horizontal="center" vertical="center" wrapText="1" shrinkToFit="1"/>
    </xf>
    <xf numFmtId="176" fontId="10" fillId="0" borderId="20" xfId="1" applyNumberFormat="1" applyFont="1" applyFill="1" applyBorder="1" applyAlignment="1">
      <alignment horizontal="right" vertical="center"/>
    </xf>
    <xf numFmtId="176" fontId="10" fillId="0" borderId="21" xfId="1" applyNumberFormat="1" applyFont="1" applyFill="1" applyBorder="1" applyAlignment="1">
      <alignment horizontal="right" vertical="center"/>
    </xf>
    <xf numFmtId="176" fontId="5" fillId="0" borderId="16" xfId="1" applyNumberFormat="1" applyFont="1" applyFill="1" applyBorder="1" applyAlignment="1">
      <alignment horizontal="right" vertical="center"/>
    </xf>
    <xf numFmtId="176" fontId="5" fillId="0" borderId="5" xfId="1" applyNumberFormat="1" applyFont="1" applyFill="1" applyBorder="1" applyAlignment="1">
      <alignment horizontal="right" vertical="center"/>
    </xf>
    <xf numFmtId="177" fontId="5" fillId="0" borderId="22" xfId="1" applyNumberFormat="1" applyFont="1" applyFill="1" applyBorder="1" applyAlignment="1">
      <alignment horizontal="right" vertical="center"/>
    </xf>
    <xf numFmtId="177" fontId="5" fillId="0" borderId="9" xfId="1" applyNumberFormat="1" applyFont="1" applyFill="1" applyBorder="1" applyAlignment="1">
      <alignment horizontal="right" vertical="center"/>
    </xf>
    <xf numFmtId="176" fontId="5" fillId="4" borderId="16" xfId="1" applyNumberFormat="1" applyFont="1" applyFill="1" applyBorder="1" applyAlignment="1" applyProtection="1">
      <alignment horizontal="center" vertical="center"/>
      <protection locked="0"/>
    </xf>
    <xf numFmtId="176" fontId="5" fillId="4" borderId="5" xfId="1" applyNumberFormat="1" applyFont="1" applyFill="1" applyBorder="1" applyAlignment="1" applyProtection="1">
      <alignment horizontal="center" vertical="center"/>
      <protection locked="0"/>
    </xf>
    <xf numFmtId="176" fontId="5" fillId="0" borderId="22" xfId="1" applyNumberFormat="1" applyFont="1" applyFill="1" applyBorder="1" applyAlignment="1">
      <alignment horizontal="right" vertical="center"/>
    </xf>
    <xf numFmtId="176" fontId="5" fillId="0" borderId="9" xfId="1" applyNumberFormat="1" applyFont="1" applyFill="1" applyBorder="1" applyAlignment="1">
      <alignment horizontal="right" vertical="center"/>
    </xf>
    <xf numFmtId="176" fontId="5" fillId="0" borderId="20" xfId="1" applyNumberFormat="1" applyFont="1" applyFill="1" applyBorder="1" applyAlignment="1">
      <alignment horizontal="right" vertical="center"/>
    </xf>
    <xf numFmtId="176" fontId="5" fillId="0" borderId="21" xfId="1" applyNumberFormat="1" applyFont="1" applyFill="1" applyBorder="1" applyAlignment="1">
      <alignment horizontal="right" vertical="center"/>
    </xf>
    <xf numFmtId="176" fontId="5" fillId="4" borderId="17" xfId="1" applyNumberFormat="1" applyFont="1" applyFill="1" applyBorder="1" applyAlignment="1">
      <alignment horizontal="center" vertical="center"/>
    </xf>
    <xf numFmtId="176" fontId="5" fillId="4" borderId="6" xfId="1" applyNumberFormat="1" applyFont="1" applyFill="1" applyBorder="1" applyAlignment="1">
      <alignment horizontal="center" vertical="center"/>
    </xf>
    <xf numFmtId="176" fontId="5" fillId="4" borderId="19" xfId="1" applyNumberFormat="1" applyFont="1" applyFill="1" applyBorder="1" applyAlignment="1">
      <alignment horizontal="center" vertical="center"/>
    </xf>
    <xf numFmtId="176" fontId="5" fillId="4" borderId="8" xfId="1" applyNumberFormat="1" applyFont="1" applyFill="1" applyBorder="1" applyAlignment="1">
      <alignment horizontal="center" vertical="center"/>
    </xf>
    <xf numFmtId="176" fontId="5" fillId="4" borderId="16" xfId="1" applyNumberFormat="1" applyFont="1" applyFill="1" applyBorder="1" applyAlignment="1">
      <alignment horizontal="center" vertical="center"/>
    </xf>
    <xf numFmtId="176" fontId="5" fillId="4" borderId="1" xfId="1" applyNumberFormat="1" applyFont="1" applyFill="1" applyBorder="1" applyAlignment="1">
      <alignment horizontal="center" vertical="center"/>
    </xf>
    <xf numFmtId="176" fontId="5" fillId="4" borderId="5" xfId="1" applyNumberFormat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 shrinkToFit="1"/>
    </xf>
    <xf numFmtId="176" fontId="10" fillId="0" borderId="22" xfId="1" applyNumberFormat="1" applyFont="1" applyFill="1" applyBorder="1" applyAlignment="1">
      <alignment horizontal="right" vertical="center"/>
    </xf>
    <xf numFmtId="176" fontId="10" fillId="0" borderId="9" xfId="1" applyNumberFormat="1" applyFont="1" applyFill="1" applyBorder="1" applyAlignment="1">
      <alignment horizontal="right" vertical="center"/>
    </xf>
    <xf numFmtId="176" fontId="5" fillId="0" borderId="16" xfId="1" applyNumberFormat="1" applyFont="1" applyFill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/>
    </xf>
    <xf numFmtId="176" fontId="5" fillId="0" borderId="13" xfId="1" applyNumberFormat="1" applyFont="1" applyBorder="1" applyAlignment="1">
      <alignment horizontal="center" vertical="center"/>
    </xf>
    <xf numFmtId="176" fontId="5" fillId="0" borderId="11" xfId="1" applyNumberFormat="1" applyFont="1" applyFill="1" applyBorder="1" applyAlignment="1">
      <alignment horizontal="center" vertical="center" shrinkToFit="1"/>
    </xf>
    <xf numFmtId="176" fontId="5" fillId="0" borderId="12" xfId="1" applyNumberFormat="1" applyFont="1" applyFill="1" applyBorder="1" applyAlignment="1">
      <alignment horizontal="center" vertical="center" shrinkToFit="1"/>
    </xf>
    <xf numFmtId="176" fontId="5" fillId="0" borderId="13" xfId="1" applyNumberFormat="1" applyFont="1" applyFill="1" applyBorder="1" applyAlignment="1">
      <alignment horizontal="center" vertical="center" shrinkToFit="1"/>
    </xf>
    <xf numFmtId="178" fontId="10" fillId="0" borderId="16" xfId="1" applyNumberFormat="1" applyFont="1" applyFill="1" applyBorder="1" applyAlignment="1">
      <alignment horizontal="right" vertical="center"/>
    </xf>
    <xf numFmtId="178" fontId="10" fillId="0" borderId="5" xfId="1" applyNumberFormat="1" applyFont="1" applyFill="1" applyBorder="1" applyAlignment="1">
      <alignment horizontal="right" vertical="center"/>
    </xf>
    <xf numFmtId="176" fontId="11" fillId="0" borderId="11" xfId="1" applyNumberFormat="1" applyFont="1" applyBorder="1" applyAlignment="1">
      <alignment horizontal="center" vertical="center" shrinkToFit="1"/>
    </xf>
    <xf numFmtId="176" fontId="11" fillId="0" borderId="12" xfId="1" applyNumberFormat="1" applyFont="1" applyBorder="1" applyAlignment="1">
      <alignment horizontal="center" vertical="center" shrinkToFit="1"/>
    </xf>
    <xf numFmtId="176" fontId="11" fillId="0" borderId="13" xfId="1" applyNumberFormat="1" applyFont="1" applyBorder="1" applyAlignment="1">
      <alignment horizontal="center" vertical="center" shrinkToFit="1"/>
    </xf>
    <xf numFmtId="176" fontId="5" fillId="0" borderId="16" xfId="1" quotePrefix="1" applyNumberFormat="1" applyFont="1" applyFill="1" applyBorder="1" applyAlignment="1">
      <alignment horizontal="center" vertical="center" shrinkToFit="1"/>
    </xf>
    <xf numFmtId="176" fontId="11" fillId="0" borderId="11" xfId="1" applyNumberFormat="1" applyFont="1" applyFill="1" applyBorder="1" applyAlignment="1">
      <alignment horizontal="center" vertical="center"/>
    </xf>
    <xf numFmtId="176" fontId="11" fillId="0" borderId="12" xfId="1" applyNumberFormat="1" applyFont="1" applyFill="1" applyBorder="1" applyAlignment="1">
      <alignment horizontal="center" vertical="center"/>
    </xf>
    <xf numFmtId="176" fontId="11" fillId="0" borderId="13" xfId="1" applyNumberFormat="1" applyFont="1" applyFill="1" applyBorder="1" applyAlignment="1">
      <alignment horizontal="center" vertical="center"/>
    </xf>
    <xf numFmtId="176" fontId="10" fillId="7" borderId="22" xfId="1" applyNumberFormat="1" applyFont="1" applyFill="1" applyBorder="1" applyAlignment="1">
      <alignment horizontal="right" vertical="center"/>
    </xf>
    <xf numFmtId="176" fontId="10" fillId="7" borderId="9" xfId="1" applyNumberFormat="1" applyFont="1" applyFill="1" applyBorder="1" applyAlignment="1">
      <alignment horizontal="right" vertical="center"/>
    </xf>
    <xf numFmtId="176" fontId="10" fillId="7" borderId="16" xfId="1" applyNumberFormat="1" applyFont="1" applyFill="1" applyBorder="1" applyAlignment="1">
      <alignment horizontal="right" vertical="center"/>
    </xf>
    <xf numFmtId="176" fontId="10" fillId="7" borderId="5" xfId="1" applyNumberFormat="1" applyFont="1" applyFill="1" applyBorder="1" applyAlignment="1">
      <alignment horizontal="right" vertical="center"/>
    </xf>
    <xf numFmtId="176" fontId="5" fillId="7" borderId="16" xfId="1" applyNumberFormat="1" applyFont="1" applyFill="1" applyBorder="1" applyAlignment="1">
      <alignment horizontal="right" vertical="center"/>
    </xf>
    <xf numFmtId="176" fontId="5" fillId="7" borderId="5" xfId="1" applyNumberFormat="1" applyFont="1" applyFill="1" applyBorder="1" applyAlignment="1">
      <alignment horizontal="right" vertical="center"/>
    </xf>
    <xf numFmtId="178" fontId="5" fillId="7" borderId="16" xfId="1" applyNumberFormat="1" applyFont="1" applyFill="1" applyBorder="1" applyAlignment="1">
      <alignment horizontal="right" vertical="center"/>
    </xf>
    <xf numFmtId="178" fontId="5" fillId="7" borderId="5" xfId="1" applyNumberFormat="1" applyFont="1" applyFill="1" applyBorder="1" applyAlignment="1">
      <alignment horizontal="right" vertical="center"/>
    </xf>
    <xf numFmtId="176" fontId="5" fillId="7" borderId="16" xfId="1" applyNumberFormat="1" applyFont="1" applyFill="1" applyBorder="1" applyAlignment="1" applyProtection="1">
      <alignment horizontal="center" vertical="center"/>
      <protection locked="0"/>
    </xf>
    <xf numFmtId="176" fontId="5" fillId="7" borderId="5" xfId="1" applyNumberFormat="1" applyFont="1" applyFill="1" applyBorder="1" applyAlignment="1" applyProtection="1">
      <alignment horizontal="center" vertical="center"/>
      <protection locked="0"/>
    </xf>
    <xf numFmtId="176" fontId="5" fillId="7" borderId="22" xfId="1" applyNumberFormat="1" applyFont="1" applyFill="1" applyBorder="1" applyAlignment="1">
      <alignment horizontal="right" vertical="center"/>
    </xf>
    <xf numFmtId="176" fontId="5" fillId="7" borderId="9" xfId="1" applyNumberFormat="1" applyFont="1" applyFill="1" applyBorder="1" applyAlignment="1">
      <alignment horizontal="right" vertical="center"/>
    </xf>
    <xf numFmtId="177" fontId="5" fillId="7" borderId="16" xfId="1" applyNumberFormat="1" applyFont="1" applyFill="1" applyBorder="1" applyAlignment="1">
      <alignment horizontal="right" vertical="center"/>
    </xf>
    <xf numFmtId="177" fontId="5" fillId="7" borderId="5" xfId="1" applyNumberFormat="1" applyFont="1" applyFill="1" applyBorder="1" applyAlignment="1">
      <alignment horizontal="right" vertical="center"/>
    </xf>
    <xf numFmtId="177" fontId="5" fillId="7" borderId="16" xfId="1" applyNumberFormat="1" applyFont="1" applyFill="1" applyBorder="1" applyAlignment="1" applyProtection="1">
      <alignment horizontal="center" vertical="center"/>
      <protection locked="0"/>
    </xf>
    <xf numFmtId="177" fontId="5" fillId="7" borderId="5" xfId="1" applyNumberFormat="1" applyFont="1" applyFill="1" applyBorder="1" applyAlignment="1" applyProtection="1">
      <alignment horizontal="center" vertical="center"/>
      <protection locked="0"/>
    </xf>
    <xf numFmtId="177" fontId="10" fillId="7" borderId="16" xfId="1" applyNumberFormat="1" applyFont="1" applyFill="1" applyBorder="1" applyAlignment="1">
      <alignment horizontal="right" vertical="center"/>
    </xf>
    <xf numFmtId="177" fontId="10" fillId="7" borderId="5" xfId="1" applyNumberFormat="1" applyFont="1" applyFill="1" applyBorder="1" applyAlignment="1">
      <alignment horizontal="right" vertical="center"/>
    </xf>
    <xf numFmtId="177" fontId="5" fillId="7" borderId="22" xfId="1" applyNumberFormat="1" applyFont="1" applyFill="1" applyBorder="1" applyAlignment="1">
      <alignment horizontal="right" vertical="center"/>
    </xf>
    <xf numFmtId="177" fontId="5" fillId="7" borderId="9" xfId="1" applyNumberFormat="1" applyFont="1" applyFill="1" applyBorder="1" applyAlignment="1">
      <alignment horizontal="right" vertical="center"/>
    </xf>
    <xf numFmtId="176" fontId="3" fillId="9" borderId="0" xfId="1" applyNumberFormat="1" applyFont="1" applyFill="1" applyAlignment="1">
      <alignment horizontal="center" vertical="center"/>
    </xf>
    <xf numFmtId="176" fontId="3" fillId="9" borderId="0" xfId="1" applyNumberFormat="1" applyFont="1" applyFill="1" applyBorder="1" applyAlignment="1">
      <alignment horizontal="center" vertical="center"/>
    </xf>
    <xf numFmtId="176" fontId="3" fillId="10" borderId="0" xfId="1" applyNumberFormat="1" applyFont="1" applyFill="1" applyBorder="1" applyAlignment="1">
      <alignment horizontal="center" vertical="center"/>
    </xf>
    <xf numFmtId="177" fontId="5" fillId="2" borderId="1" xfId="1" applyNumberFormat="1" applyFont="1" applyFill="1" applyBorder="1" applyAlignment="1">
      <alignment horizontal="center" vertical="center"/>
    </xf>
    <xf numFmtId="177" fontId="5" fillId="2" borderId="5" xfId="1" applyNumberFormat="1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 applyProtection="1">
      <alignment horizontal="center" vertical="center"/>
      <protection locked="0"/>
    </xf>
    <xf numFmtId="176" fontId="5" fillId="2" borderId="5" xfId="1" applyNumberFormat="1" applyFont="1" applyFill="1" applyBorder="1" applyAlignment="1" applyProtection="1">
      <alignment horizontal="center" vertical="center"/>
      <protection locked="0"/>
    </xf>
    <xf numFmtId="176" fontId="5" fillId="2" borderId="4" xfId="1" applyNumberFormat="1" applyFont="1" applyFill="1" applyBorder="1" applyAlignment="1">
      <alignment horizontal="center" vertical="center"/>
    </xf>
    <xf numFmtId="176" fontId="5" fillId="2" borderId="9" xfId="1" applyNumberFormat="1" applyFont="1" applyFill="1" applyBorder="1" applyAlignment="1">
      <alignment horizontal="center" vertical="center"/>
    </xf>
    <xf numFmtId="176" fontId="5" fillId="0" borderId="16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center" vertical="center"/>
    </xf>
    <xf numFmtId="176" fontId="5" fillId="0" borderId="17" xfId="1" applyNumberFormat="1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center" vertical="center"/>
    </xf>
    <xf numFmtId="176" fontId="5" fillId="0" borderId="19" xfId="1" applyNumberFormat="1" applyFont="1" applyBorder="1" applyAlignment="1">
      <alignment horizontal="center" vertical="center"/>
    </xf>
    <xf numFmtId="176" fontId="5" fillId="0" borderId="8" xfId="1" applyNumberFormat="1" applyFont="1" applyBorder="1" applyAlignment="1">
      <alignment horizontal="center" vertical="center"/>
    </xf>
    <xf numFmtId="176" fontId="5" fillId="0" borderId="11" xfId="1" applyNumberFormat="1" applyFont="1" applyFill="1" applyBorder="1" applyAlignment="1">
      <alignment horizontal="center" vertical="center"/>
    </xf>
    <xf numFmtId="176" fontId="5" fillId="0" borderId="12" xfId="1" applyNumberFormat="1" applyFont="1" applyFill="1" applyBorder="1" applyAlignment="1">
      <alignment horizontal="center" vertical="center"/>
    </xf>
    <xf numFmtId="176" fontId="5" fillId="0" borderId="13" xfId="1" applyNumberFormat="1" applyFont="1" applyFill="1" applyBorder="1" applyAlignment="1">
      <alignment horizontal="center" vertical="center"/>
    </xf>
    <xf numFmtId="176" fontId="5" fillId="0" borderId="14" xfId="1" applyNumberFormat="1" applyFont="1" applyFill="1" applyBorder="1" applyAlignment="1">
      <alignment horizontal="center" vertical="center" shrinkToFit="1"/>
    </xf>
    <xf numFmtId="178" fontId="5" fillId="0" borderId="16" xfId="1" applyNumberFormat="1" applyFont="1" applyFill="1" applyBorder="1" applyAlignment="1">
      <alignment horizontal="right" vertical="center"/>
    </xf>
    <xf numFmtId="178" fontId="5" fillId="0" borderId="5" xfId="1" applyNumberFormat="1" applyFont="1" applyFill="1" applyBorder="1" applyAlignment="1">
      <alignment horizontal="right" vertical="center"/>
    </xf>
    <xf numFmtId="178" fontId="10" fillId="7" borderId="16" xfId="1" applyNumberFormat="1" applyFont="1" applyFill="1" applyBorder="1" applyAlignment="1">
      <alignment horizontal="right" vertical="center"/>
    </xf>
    <xf numFmtId="178" fontId="10" fillId="7" borderId="5" xfId="1" applyNumberFormat="1" applyFont="1" applyFill="1" applyBorder="1" applyAlignment="1">
      <alignment horizontal="right" vertical="center"/>
    </xf>
    <xf numFmtId="176" fontId="5" fillId="11" borderId="22" xfId="1" applyNumberFormat="1" applyFont="1" applyFill="1" applyBorder="1" applyAlignment="1">
      <alignment horizontal="right" vertical="center"/>
    </xf>
    <xf numFmtId="176" fontId="5" fillId="11" borderId="9" xfId="1" applyNumberFormat="1" applyFont="1" applyFill="1" applyBorder="1" applyAlignment="1">
      <alignment horizontal="right" vertical="center"/>
    </xf>
    <xf numFmtId="176" fontId="5" fillId="11" borderId="16" xfId="1" applyNumberFormat="1" applyFont="1" applyFill="1" applyBorder="1" applyAlignment="1">
      <alignment horizontal="right" vertical="center"/>
    </xf>
    <xf numFmtId="176" fontId="5" fillId="11" borderId="5" xfId="1" applyNumberFormat="1" applyFont="1" applyFill="1" applyBorder="1" applyAlignment="1">
      <alignment horizontal="right" vertical="center"/>
    </xf>
    <xf numFmtId="178" fontId="5" fillId="11" borderId="16" xfId="1" applyNumberFormat="1" applyFont="1" applyFill="1" applyBorder="1" applyAlignment="1">
      <alignment horizontal="right" vertical="center"/>
    </xf>
    <xf numFmtId="178" fontId="5" fillId="11" borderId="5" xfId="1" applyNumberFormat="1" applyFont="1" applyFill="1" applyBorder="1" applyAlignment="1">
      <alignment horizontal="right" vertical="center"/>
    </xf>
    <xf numFmtId="176" fontId="5" fillId="11" borderId="16" xfId="1" applyNumberFormat="1" applyFont="1" applyFill="1" applyBorder="1" applyAlignment="1" applyProtection="1">
      <alignment horizontal="center" vertical="center"/>
      <protection locked="0"/>
    </xf>
    <xf numFmtId="176" fontId="5" fillId="11" borderId="5" xfId="1" applyNumberFormat="1" applyFont="1" applyFill="1" applyBorder="1" applyAlignment="1" applyProtection="1">
      <alignment horizontal="center" vertical="center"/>
      <protection locked="0"/>
    </xf>
    <xf numFmtId="176" fontId="5" fillId="11" borderId="16" xfId="1" applyNumberFormat="1" applyFont="1" applyFill="1" applyBorder="1" applyAlignment="1">
      <alignment horizontal="center" vertical="center"/>
    </xf>
    <xf numFmtId="176" fontId="5" fillId="11" borderId="5" xfId="1" applyNumberFormat="1" applyFont="1" applyFill="1" applyBorder="1" applyAlignment="1">
      <alignment horizontal="center" vertical="center"/>
    </xf>
    <xf numFmtId="0" fontId="6" fillId="0" borderId="10" xfId="2" applyBorder="1" applyAlignment="1">
      <alignment horizontal="center"/>
    </xf>
    <xf numFmtId="0" fontId="6" fillId="12" borderId="0" xfId="2" applyFill="1" applyAlignment="1">
      <alignment horizontal="center"/>
    </xf>
    <xf numFmtId="0" fontId="6" fillId="0" borderId="10" xfId="2" applyBorder="1" applyAlignment="1">
      <alignment horizontal="center" vertical="center"/>
    </xf>
    <xf numFmtId="0" fontId="6" fillId="0" borderId="10" xfId="2" applyFill="1" applyBorder="1" applyAlignment="1">
      <alignment horizontal="center" vertical="center"/>
    </xf>
    <xf numFmtId="0" fontId="6" fillId="12" borderId="0" xfId="2" applyFill="1" applyAlignment="1">
      <alignment horizontal="center" vertical="center"/>
    </xf>
    <xf numFmtId="0" fontId="17" fillId="13" borderId="7" xfId="2" applyFont="1" applyFill="1" applyBorder="1" applyAlignment="1">
      <alignment horizontal="center" vertical="center"/>
    </xf>
    <xf numFmtId="0" fontId="6" fillId="0" borderId="11" xfId="2" applyBorder="1" applyAlignment="1">
      <alignment horizontal="center" vertical="center"/>
    </xf>
    <xf numFmtId="0" fontId="6" fillId="0" borderId="12" xfId="2" applyBorder="1" applyAlignment="1">
      <alignment horizontal="center" vertical="center"/>
    </xf>
    <xf numFmtId="0" fontId="6" fillId="0" borderId="13" xfId="2" applyBorder="1" applyAlignment="1">
      <alignment horizontal="center" vertical="center"/>
    </xf>
    <xf numFmtId="0" fontId="6" fillId="0" borderId="16" xfId="2" applyBorder="1" applyAlignment="1">
      <alignment horizontal="center" vertical="center"/>
    </xf>
    <xf numFmtId="0" fontId="6" fillId="0" borderId="5" xfId="2" applyBorder="1" applyAlignment="1">
      <alignment horizontal="center" vertical="center"/>
    </xf>
    <xf numFmtId="0" fontId="6" fillId="0" borderId="17" xfId="2" applyBorder="1" applyAlignment="1">
      <alignment horizontal="center" vertical="center"/>
    </xf>
    <xf numFmtId="0" fontId="6" fillId="0" borderId="18" xfId="2" applyBorder="1" applyAlignment="1">
      <alignment horizontal="center" vertical="center"/>
    </xf>
    <xf numFmtId="0" fontId="6" fillId="0" borderId="19" xfId="2" applyBorder="1" applyAlignment="1">
      <alignment horizontal="center" vertical="center"/>
    </xf>
    <xf numFmtId="0" fontId="6" fillId="0" borderId="6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0" fontId="6" fillId="0" borderId="8" xfId="2" applyBorder="1" applyAlignment="1">
      <alignment horizontal="center" vertical="center"/>
    </xf>
    <xf numFmtId="176" fontId="48" fillId="0" borderId="11" xfId="2" applyNumberFormat="1" applyFont="1" applyFill="1" applyBorder="1" applyAlignment="1">
      <alignment horizontal="center" vertical="center" shrinkToFit="1"/>
    </xf>
    <xf numFmtId="176" fontId="48" fillId="0" borderId="12" xfId="2" applyNumberFormat="1" applyFont="1" applyFill="1" applyBorder="1" applyAlignment="1">
      <alignment horizontal="center" vertical="center" shrinkToFit="1"/>
    </xf>
    <xf numFmtId="176" fontId="48" fillId="0" borderId="13" xfId="2" applyNumberFormat="1" applyFont="1" applyFill="1" applyBorder="1" applyAlignment="1">
      <alignment horizontal="center" vertical="center" shrinkToFit="1"/>
    </xf>
    <xf numFmtId="176" fontId="52" fillId="0" borderId="11" xfId="2" applyNumberFormat="1" applyFont="1" applyFill="1" applyBorder="1" applyAlignment="1">
      <alignment horizontal="center" vertical="center" shrinkToFit="1"/>
    </xf>
    <xf numFmtId="176" fontId="52" fillId="0" borderId="12" xfId="2" applyNumberFormat="1" applyFont="1" applyFill="1" applyBorder="1" applyAlignment="1">
      <alignment horizontal="center" vertical="center" shrinkToFit="1"/>
    </xf>
    <xf numFmtId="176" fontId="52" fillId="0" borderId="13" xfId="2" applyNumberFormat="1" applyFont="1" applyFill="1" applyBorder="1" applyAlignment="1">
      <alignment horizontal="center" vertical="center" shrinkToFit="1"/>
    </xf>
    <xf numFmtId="0" fontId="45" fillId="0" borderId="11" xfId="2" applyFont="1" applyBorder="1" applyAlignment="1">
      <alignment horizontal="center" vertical="center"/>
    </xf>
    <xf numFmtId="0" fontId="45" fillId="0" borderId="13" xfId="2" applyFont="1" applyBorder="1" applyAlignment="1">
      <alignment horizontal="center" vertical="center"/>
    </xf>
    <xf numFmtId="0" fontId="17" fillId="12" borderId="7" xfId="2" applyFont="1" applyFill="1" applyBorder="1" applyAlignment="1">
      <alignment horizontal="center" vertical="center"/>
    </xf>
    <xf numFmtId="0" fontId="6" fillId="9" borderId="11" xfId="2" applyFill="1" applyBorder="1" applyAlignment="1">
      <alignment horizontal="center" vertical="center"/>
    </xf>
    <xf numFmtId="0" fontId="6" fillId="9" borderId="12" xfId="2" applyFill="1" applyBorder="1" applyAlignment="1">
      <alignment horizontal="center" vertical="center"/>
    </xf>
    <xf numFmtId="0" fontId="6" fillId="9" borderId="13" xfId="2" applyFill="1" applyBorder="1" applyAlignment="1">
      <alignment horizontal="center" vertical="center"/>
    </xf>
    <xf numFmtId="0" fontId="45" fillId="0" borderId="12" xfId="2" applyFont="1" applyBorder="1" applyAlignment="1">
      <alignment horizontal="center" vertical="center"/>
    </xf>
    <xf numFmtId="176" fontId="45" fillId="0" borderId="11" xfId="2" applyNumberFormat="1" applyFont="1" applyBorder="1" applyAlignment="1">
      <alignment horizontal="center" vertical="center"/>
    </xf>
    <xf numFmtId="176" fontId="45" fillId="0" borderId="12" xfId="2" applyNumberFormat="1" applyFont="1" applyBorder="1" applyAlignment="1">
      <alignment horizontal="center" vertical="center"/>
    </xf>
    <xf numFmtId="176" fontId="45" fillId="0" borderId="13" xfId="2" applyNumberFormat="1" applyFont="1" applyBorder="1" applyAlignment="1">
      <alignment horizontal="center" vertical="center"/>
    </xf>
    <xf numFmtId="176" fontId="46" fillId="0" borderId="11" xfId="2" applyNumberFormat="1" applyFont="1" applyBorder="1" applyAlignment="1">
      <alignment horizontal="center" vertical="center"/>
    </xf>
    <xf numFmtId="176" fontId="46" fillId="0" borderId="12" xfId="2" applyNumberFormat="1" applyFont="1" applyBorder="1" applyAlignment="1">
      <alignment horizontal="center" vertical="center"/>
    </xf>
    <xf numFmtId="176" fontId="46" fillId="0" borderId="13" xfId="2" applyNumberFormat="1" applyFont="1" applyBorder="1" applyAlignment="1">
      <alignment horizontal="center" vertical="center"/>
    </xf>
    <xf numFmtId="0" fontId="55" fillId="0" borderId="10" xfId="5" applyFont="1" applyBorder="1" applyAlignment="1">
      <alignment horizontal="center" vertical="center"/>
    </xf>
    <xf numFmtId="0" fontId="55" fillId="0" borderId="28" xfId="5" applyFont="1" applyBorder="1" applyAlignment="1">
      <alignment horizontal="center" vertical="center"/>
    </xf>
    <xf numFmtId="0" fontId="28" fillId="0" borderId="0" xfId="5" applyFont="1" applyAlignment="1">
      <alignment horizontal="center" vertical="center"/>
    </xf>
    <xf numFmtId="0" fontId="55" fillId="0" borderId="24" xfId="5" applyFont="1" applyBorder="1" applyAlignment="1">
      <alignment horizontal="center" vertical="center"/>
    </xf>
    <xf numFmtId="0" fontId="55" fillId="0" borderId="25" xfId="5" applyFont="1" applyBorder="1" applyAlignment="1">
      <alignment horizontal="center" vertical="center"/>
    </xf>
    <xf numFmtId="0" fontId="55" fillId="0" borderId="11" xfId="5" applyFont="1" applyBorder="1" applyAlignment="1">
      <alignment horizontal="left" vertical="center"/>
    </xf>
    <xf numFmtId="0" fontId="55" fillId="0" borderId="12" xfId="5" applyFont="1" applyBorder="1" applyAlignment="1">
      <alignment horizontal="left" vertical="center"/>
    </xf>
    <xf numFmtId="0" fontId="55" fillId="0" borderId="27" xfId="5" applyFont="1" applyBorder="1" applyAlignment="1">
      <alignment horizontal="left" vertical="center"/>
    </xf>
    <xf numFmtId="0" fontId="55" fillId="0" borderId="0" xfId="5" applyFont="1" applyAlignment="1">
      <alignment horizontal="center" vertical="center"/>
    </xf>
    <xf numFmtId="0" fontId="55" fillId="0" borderId="30" xfId="5" applyFont="1" applyBorder="1" applyAlignment="1">
      <alignment horizontal="center" vertical="center"/>
    </xf>
    <xf numFmtId="0" fontId="55" fillId="0" borderId="31" xfId="5" applyFont="1" applyBorder="1" applyAlignment="1">
      <alignment horizontal="center" vertical="center"/>
    </xf>
    <xf numFmtId="0" fontId="55" fillId="0" borderId="32" xfId="5" applyFont="1" applyBorder="1" applyAlignment="1">
      <alignment horizontal="center" vertical="center"/>
    </xf>
    <xf numFmtId="0" fontId="55" fillId="0" borderId="33" xfId="5" applyFont="1" applyBorder="1" applyAlignment="1">
      <alignment horizontal="center" vertical="center"/>
    </xf>
    <xf numFmtId="0" fontId="55" fillId="0" borderId="11" xfId="5" applyFont="1" applyBorder="1" applyAlignment="1">
      <alignment horizontal="right" vertical="center"/>
    </xf>
    <xf numFmtId="0" fontId="55" fillId="0" borderId="13" xfId="5" applyFont="1" applyBorder="1" applyAlignment="1">
      <alignment horizontal="right" vertical="center"/>
    </xf>
    <xf numFmtId="0" fontId="55" fillId="0" borderId="11" xfId="5" applyFont="1" applyBorder="1" applyAlignment="1">
      <alignment horizontal="left" vertical="center" shrinkToFit="1"/>
    </xf>
    <xf numFmtId="0" fontId="55" fillId="0" borderId="12" xfId="5" applyFont="1" applyBorder="1" applyAlignment="1">
      <alignment horizontal="left" vertical="center" shrinkToFit="1"/>
    </xf>
    <xf numFmtId="0" fontId="55" fillId="0" borderId="27" xfId="5" applyFont="1" applyBorder="1" applyAlignment="1">
      <alignment horizontal="left" vertical="center" shrinkToFit="1"/>
    </xf>
    <xf numFmtId="0" fontId="55" fillId="0" borderId="11" xfId="5" applyFont="1" applyBorder="1" applyAlignment="1">
      <alignment horizontal="center" vertical="center"/>
    </xf>
    <xf numFmtId="0" fontId="55" fillId="0" borderId="13" xfId="5" applyFont="1" applyBorder="1" applyAlignment="1">
      <alignment horizontal="center" vertical="center"/>
    </xf>
    <xf numFmtId="0" fontId="55" fillId="0" borderId="34" xfId="5" applyFont="1" applyBorder="1" applyAlignment="1">
      <alignment horizontal="center" vertical="center"/>
    </xf>
    <xf numFmtId="0" fontId="55" fillId="0" borderId="35" xfId="5" applyFont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top"/>
    </xf>
    <xf numFmtId="0" fontId="25" fillId="0" borderId="0" xfId="2" applyFont="1" applyAlignment="1">
      <alignment horizontal="center" vertical="center"/>
    </xf>
    <xf numFmtId="0" fontId="68" fillId="0" borderId="0" xfId="2" applyFont="1" applyAlignment="1">
      <alignment horizontal="center" vertical="center"/>
    </xf>
    <xf numFmtId="0" fontId="6" fillId="0" borderId="16" xfId="2" applyFill="1" applyBorder="1" applyAlignment="1">
      <alignment horizontal="center" vertical="center"/>
    </xf>
    <xf numFmtId="0" fontId="73" fillId="0" borderId="11" xfId="1" applyFont="1" applyFill="1" applyBorder="1" applyAlignment="1">
      <alignment horizontal="center"/>
    </xf>
    <xf numFmtId="0" fontId="73" fillId="0" borderId="13" xfId="1" applyFont="1" applyFill="1" applyBorder="1" applyAlignment="1">
      <alignment horizontal="center"/>
    </xf>
    <xf numFmtId="176" fontId="5" fillId="3" borderId="11" xfId="1" applyNumberFormat="1" applyFont="1" applyFill="1" applyBorder="1" applyAlignment="1">
      <alignment horizontal="center" vertical="center" shrinkToFit="1"/>
    </xf>
    <xf numFmtId="176" fontId="5" fillId="3" borderId="12" xfId="1" applyNumberFormat="1" applyFont="1" applyFill="1" applyBorder="1" applyAlignment="1">
      <alignment horizontal="center" vertical="center" shrinkToFit="1"/>
    </xf>
    <xf numFmtId="176" fontId="5" fillId="3" borderId="13" xfId="1" applyNumberFormat="1" applyFont="1" applyFill="1" applyBorder="1" applyAlignment="1">
      <alignment horizontal="center" vertical="center" shrinkToFit="1"/>
    </xf>
    <xf numFmtId="0" fontId="85" fillId="0" borderId="0" xfId="2" applyFont="1" applyAlignment="1">
      <alignment horizontal="center"/>
    </xf>
    <xf numFmtId="176" fontId="32" fillId="3" borderId="16" xfId="2" applyNumberFormat="1" applyFont="1" applyFill="1" applyBorder="1" applyAlignment="1">
      <alignment horizontal="center" vertical="center" shrinkToFit="1"/>
    </xf>
    <xf numFmtId="176" fontId="47" fillId="3" borderId="10" xfId="2" applyNumberFormat="1" applyFont="1" applyFill="1" applyBorder="1" applyAlignment="1">
      <alignment horizontal="center" vertical="center" shrinkToFit="1"/>
    </xf>
    <xf numFmtId="0" fontId="2" fillId="9" borderId="11" xfId="2" applyFont="1" applyFill="1" applyBorder="1" applyAlignment="1">
      <alignment horizontal="center" vertical="center"/>
    </xf>
    <xf numFmtId="0" fontId="6" fillId="0" borderId="16" xfId="2" applyBorder="1" applyAlignment="1">
      <alignment horizontal="center" vertical="center" wrapText="1"/>
    </xf>
    <xf numFmtId="176" fontId="31" fillId="0" borderId="5" xfId="2" applyNumberFormat="1" applyFont="1" applyFill="1" applyBorder="1" applyAlignment="1">
      <alignment horizontal="center" vertical="center" shrinkToFit="1"/>
    </xf>
    <xf numFmtId="176" fontId="32" fillId="0" borderId="1" xfId="2" applyNumberFormat="1" applyFont="1" applyFill="1" applyBorder="1" applyAlignment="1">
      <alignment horizontal="center" vertical="center" shrinkToFit="1"/>
    </xf>
    <xf numFmtId="176" fontId="26" fillId="0" borderId="5" xfId="2" applyNumberFormat="1" applyFont="1" applyFill="1" applyBorder="1" applyAlignment="1">
      <alignment horizontal="center" vertical="center" shrinkToFit="1"/>
    </xf>
    <xf numFmtId="0" fontId="27" fillId="2" borderId="1" xfId="2" applyFont="1" applyFill="1" applyBorder="1" applyAlignment="1">
      <alignment horizontal="center" vertical="center"/>
    </xf>
    <xf numFmtId="176" fontId="33" fillId="0" borderId="5" xfId="2" applyNumberFormat="1" applyFont="1" applyFill="1" applyBorder="1" applyAlignment="1">
      <alignment horizontal="center" vertical="center" shrinkToFit="1"/>
    </xf>
    <xf numFmtId="176" fontId="24" fillId="12" borderId="70" xfId="2" applyNumberFormat="1" applyFont="1" applyFill="1" applyBorder="1" applyAlignment="1">
      <alignment horizontal="center" vertical="center" shrinkToFit="1"/>
    </xf>
    <xf numFmtId="176" fontId="25" fillId="0" borderId="71" xfId="2" applyNumberFormat="1" applyFont="1" applyFill="1" applyBorder="1" applyAlignment="1">
      <alignment horizontal="center" vertical="center" shrinkToFit="1"/>
    </xf>
    <xf numFmtId="176" fontId="26" fillId="0" borderId="71" xfId="2" applyNumberFormat="1" applyFont="1" applyFill="1" applyBorder="1" applyAlignment="1">
      <alignment horizontal="center" vertical="center" shrinkToFit="1"/>
    </xf>
    <xf numFmtId="176" fontId="24" fillId="12" borderId="71" xfId="2" applyNumberFormat="1" applyFont="1" applyFill="1" applyBorder="1" applyAlignment="1">
      <alignment horizontal="center" vertical="center" shrinkToFit="1"/>
    </xf>
    <xf numFmtId="0" fontId="27" fillId="2" borderId="71" xfId="2" applyFont="1" applyFill="1" applyBorder="1" applyAlignment="1">
      <alignment horizontal="center" vertical="center"/>
    </xf>
    <xf numFmtId="176" fontId="28" fillId="12" borderId="71" xfId="2" applyNumberFormat="1" applyFont="1" applyFill="1" applyBorder="1" applyAlignment="1">
      <alignment horizontal="center" vertical="center" shrinkToFit="1"/>
    </xf>
    <xf numFmtId="176" fontId="28" fillId="12" borderId="72" xfId="2" applyNumberFormat="1" applyFont="1" applyFill="1" applyBorder="1" applyAlignment="1">
      <alignment horizontal="center" vertical="center" shrinkToFit="1"/>
    </xf>
    <xf numFmtId="0" fontId="2" fillId="0" borderId="11" xfId="2" applyFont="1" applyFill="1" applyBorder="1" applyAlignment="1">
      <alignment horizontal="center" vertical="center"/>
    </xf>
    <xf numFmtId="176" fontId="31" fillId="0" borderId="1" xfId="2" applyNumberFormat="1" applyFont="1" applyFill="1" applyBorder="1" applyAlignment="1">
      <alignment horizontal="center" vertical="center" shrinkToFit="1"/>
    </xf>
    <xf numFmtId="176" fontId="26" fillId="0" borderId="1" xfId="2" applyNumberFormat="1" applyFont="1" applyFill="1" applyBorder="1" applyAlignment="1">
      <alignment horizontal="center" vertical="center" shrinkToFit="1"/>
    </xf>
    <xf numFmtId="176" fontId="33" fillId="0" borderId="1" xfId="2" applyNumberFormat="1" applyFont="1" applyFill="1" applyBorder="1" applyAlignment="1">
      <alignment horizontal="center" vertical="center" shrinkToFit="1"/>
    </xf>
    <xf numFmtId="176" fontId="25" fillId="3" borderId="71" xfId="2" applyNumberFormat="1" applyFont="1" applyFill="1" applyBorder="1" applyAlignment="1">
      <alignment horizontal="center" vertical="center" shrinkToFit="1"/>
    </xf>
    <xf numFmtId="176" fontId="26" fillId="3" borderId="71" xfId="2" applyNumberFormat="1" applyFont="1" applyFill="1" applyBorder="1" applyAlignment="1">
      <alignment horizontal="center" vertical="center" shrinkToFit="1"/>
    </xf>
    <xf numFmtId="176" fontId="24" fillId="3" borderId="71" xfId="2" applyNumberFormat="1" applyFont="1" applyFill="1" applyBorder="1" applyAlignment="1">
      <alignment horizontal="center" vertical="center" shrinkToFit="1"/>
    </xf>
    <xf numFmtId="176" fontId="36" fillId="0" borderId="16" xfId="2" applyNumberFormat="1" applyFont="1" applyFill="1" applyBorder="1" applyAlignment="1">
      <alignment horizontal="center" vertical="center" shrinkToFit="1"/>
    </xf>
    <xf numFmtId="176" fontId="38" fillId="0" borderId="16" xfId="2" applyNumberFormat="1" applyFont="1" applyFill="1" applyBorder="1" applyAlignment="1">
      <alignment horizontal="center" vertical="center" shrinkToFit="1"/>
    </xf>
    <xf numFmtId="176" fontId="40" fillId="0" borderId="16" xfId="2" applyNumberFormat="1" applyFont="1" applyFill="1" applyBorder="1" applyAlignment="1">
      <alignment horizontal="center" vertical="center" shrinkToFit="1"/>
    </xf>
    <xf numFmtId="176" fontId="24" fillId="3" borderId="70" xfId="2" applyNumberFormat="1" applyFont="1" applyFill="1" applyBorder="1" applyAlignment="1">
      <alignment horizontal="center" vertical="center" shrinkToFit="1"/>
    </xf>
    <xf numFmtId="0" fontId="6" fillId="2" borderId="73" xfId="2" applyFill="1" applyBorder="1" applyAlignment="1">
      <alignment horizontal="center" vertical="center"/>
    </xf>
    <xf numFmtId="176" fontId="24" fillId="12" borderId="16" xfId="2" applyNumberFormat="1" applyFont="1" applyFill="1" applyBorder="1" applyAlignment="1">
      <alignment horizontal="center" vertical="center" shrinkToFit="1"/>
    </xf>
    <xf numFmtId="176" fontId="26" fillId="0" borderId="16" xfId="2" applyNumberFormat="1" applyFont="1" applyFill="1" applyBorder="1" applyAlignment="1">
      <alignment horizontal="center" vertical="center" shrinkToFit="1"/>
    </xf>
    <xf numFmtId="176" fontId="28" fillId="12" borderId="16" xfId="2" applyNumberFormat="1" applyFont="1" applyFill="1" applyBorder="1" applyAlignment="1">
      <alignment horizontal="center" vertical="center" shrinkToFit="1"/>
    </xf>
    <xf numFmtId="176" fontId="28" fillId="3" borderId="16" xfId="2" applyNumberFormat="1" applyFont="1" applyFill="1" applyBorder="1" applyAlignment="1">
      <alignment horizontal="center" vertical="center" shrinkToFit="1"/>
    </xf>
    <xf numFmtId="176" fontId="47" fillId="3" borderId="5" xfId="2" applyNumberFormat="1" applyFont="1" applyFill="1" applyBorder="1" applyAlignment="1">
      <alignment horizontal="center" vertical="center" shrinkToFit="1"/>
    </xf>
    <xf numFmtId="176" fontId="26" fillId="3" borderId="5" xfId="2" applyNumberFormat="1" applyFont="1" applyFill="1" applyBorder="1" applyAlignment="1">
      <alignment horizontal="center" vertical="center" shrinkToFit="1"/>
    </xf>
    <xf numFmtId="176" fontId="24" fillId="3" borderId="5" xfId="2" applyNumberFormat="1" applyFont="1" applyFill="1" applyBorder="1" applyAlignment="1">
      <alignment horizontal="center" vertical="center" shrinkToFit="1"/>
    </xf>
    <xf numFmtId="176" fontId="28" fillId="12" borderId="5" xfId="2" applyNumberFormat="1" applyFont="1" applyFill="1" applyBorder="1" applyAlignment="1">
      <alignment horizontal="center" vertical="center" shrinkToFit="1"/>
    </xf>
    <xf numFmtId="176" fontId="24" fillId="14" borderId="5" xfId="2" applyNumberFormat="1" applyFont="1" applyFill="1" applyBorder="1" applyAlignment="1">
      <alignment horizontal="center" vertical="center" shrinkToFit="1"/>
    </xf>
    <xf numFmtId="176" fontId="52" fillId="0" borderId="6" xfId="2" applyNumberFormat="1" applyFont="1" applyFill="1" applyBorder="1" applyAlignment="1">
      <alignment horizontal="center" vertical="center" shrinkToFit="1"/>
    </xf>
    <xf numFmtId="176" fontId="52" fillId="0" borderId="7" xfId="2" applyNumberFormat="1" applyFont="1" applyFill="1" applyBorder="1" applyAlignment="1">
      <alignment horizontal="center" vertical="center" shrinkToFit="1"/>
    </xf>
    <xf numFmtId="176" fontId="52" fillId="0" borderId="8" xfId="2" applyNumberFormat="1" applyFont="1" applyFill="1" applyBorder="1" applyAlignment="1">
      <alignment horizontal="center" vertical="center" shrinkToFit="1"/>
    </xf>
    <xf numFmtId="0" fontId="27" fillId="2" borderId="5" xfId="2" applyFont="1" applyFill="1" applyBorder="1" applyAlignment="1">
      <alignment horizontal="center" vertical="center"/>
    </xf>
    <xf numFmtId="176" fontId="28" fillId="14" borderId="5" xfId="2" applyNumberFormat="1" applyFont="1" applyFill="1" applyBorder="1" applyAlignment="1">
      <alignment horizontal="center" vertical="center" shrinkToFit="1"/>
    </xf>
    <xf numFmtId="176" fontId="56" fillId="0" borderId="74" xfId="2" applyNumberFormat="1" applyFont="1" applyFill="1" applyBorder="1" applyAlignment="1">
      <alignment horizontal="center" vertical="center" shrinkToFit="1"/>
    </xf>
    <xf numFmtId="176" fontId="48" fillId="0" borderId="75" xfId="2" applyNumberFormat="1" applyFont="1" applyFill="1" applyBorder="1" applyAlignment="1">
      <alignment horizontal="center" vertical="center" wrapText="1"/>
    </xf>
    <xf numFmtId="176" fontId="26" fillId="0" borderId="75" xfId="2" applyNumberFormat="1" applyFont="1" applyFill="1" applyBorder="1" applyAlignment="1">
      <alignment horizontal="center" vertical="center" shrinkToFit="1"/>
    </xf>
    <xf numFmtId="176" fontId="56" fillId="0" borderId="75" xfId="2" applyNumberFormat="1" applyFont="1" applyFill="1" applyBorder="1" applyAlignment="1">
      <alignment horizontal="center" vertical="center" shrinkToFit="1"/>
    </xf>
    <xf numFmtId="0" fontId="6" fillId="2" borderId="75" xfId="2" applyFill="1" applyBorder="1" applyAlignment="1">
      <alignment horizontal="center" vertical="center"/>
    </xf>
    <xf numFmtId="176" fontId="33" fillId="0" borderId="75" xfId="2" applyNumberFormat="1" applyFont="1" applyFill="1" applyBorder="1" applyAlignment="1">
      <alignment horizontal="center" vertical="center" shrinkToFit="1"/>
    </xf>
    <xf numFmtId="176" fontId="28" fillId="3" borderId="76" xfId="2" applyNumberFormat="1" applyFont="1" applyFill="1" applyBorder="1" applyAlignment="1">
      <alignment horizontal="center" vertical="center" shrinkToFit="1"/>
    </xf>
    <xf numFmtId="176" fontId="24" fillId="12" borderId="77" xfId="2" applyNumberFormat="1" applyFont="1" applyFill="1" applyBorder="1" applyAlignment="1">
      <alignment horizontal="center" vertical="center" shrinkToFit="1"/>
    </xf>
    <xf numFmtId="176" fontId="28" fillId="3" borderId="78" xfId="2" applyNumberFormat="1" applyFont="1" applyFill="1" applyBorder="1" applyAlignment="1">
      <alignment horizontal="center" vertical="center" shrinkToFit="1"/>
    </xf>
    <xf numFmtId="176" fontId="31" fillId="3" borderId="79" xfId="2" applyNumberFormat="1" applyFont="1" applyFill="1" applyBorder="1" applyAlignment="1">
      <alignment horizontal="center" vertical="center" shrinkToFit="1"/>
    </xf>
    <xf numFmtId="176" fontId="28" fillId="3" borderId="80" xfId="2" applyNumberFormat="1" applyFont="1" applyFill="1" applyBorder="1" applyAlignment="1">
      <alignment horizontal="center" vertical="center" shrinkToFit="1"/>
    </xf>
    <xf numFmtId="176" fontId="24" fillId="12" borderId="79" xfId="2" applyNumberFormat="1" applyFont="1" applyFill="1" applyBorder="1" applyAlignment="1">
      <alignment horizontal="center" vertical="center" shrinkToFit="1"/>
    </xf>
    <xf numFmtId="176" fontId="56" fillId="0" borderId="81" xfId="2" applyNumberFormat="1" applyFont="1" applyFill="1" applyBorder="1" applyAlignment="1">
      <alignment horizontal="center" vertical="center" shrinkToFit="1"/>
    </xf>
    <xf numFmtId="176" fontId="58" fillId="0" borderId="82" xfId="2" applyNumberFormat="1" applyFont="1" applyFill="1" applyBorder="1" applyAlignment="1">
      <alignment horizontal="center" vertical="center" shrinkToFit="1"/>
    </xf>
    <xf numFmtId="176" fontId="59" fillId="0" borderId="82" xfId="2" applyNumberFormat="1" applyFont="1" applyFill="1" applyBorder="1" applyAlignment="1">
      <alignment horizontal="center" vertical="center" shrinkToFit="1"/>
    </xf>
    <xf numFmtId="176" fontId="31" fillId="3" borderId="82" xfId="2" applyNumberFormat="1" applyFont="1" applyFill="1" applyBorder="1" applyAlignment="1">
      <alignment horizontal="center" vertical="center" shrinkToFit="1"/>
    </xf>
    <xf numFmtId="0" fontId="60" fillId="2" borderId="82" xfId="2" applyFont="1" applyFill="1" applyBorder="1" applyAlignment="1">
      <alignment horizontal="center" vertical="center"/>
    </xf>
    <xf numFmtId="176" fontId="33" fillId="0" borderId="82" xfId="2" applyNumberFormat="1" applyFont="1" applyFill="1" applyBorder="1" applyAlignment="1">
      <alignment horizontal="center" vertical="center" shrinkToFit="1"/>
    </xf>
    <xf numFmtId="176" fontId="28" fillId="3" borderId="83" xfId="2" applyNumberFormat="1" applyFont="1" applyFill="1" applyBorder="1" applyAlignment="1">
      <alignment horizontal="center" vertical="center" shrinkToFit="1"/>
    </xf>
    <xf numFmtId="176" fontId="87" fillId="12" borderId="69" xfId="2" applyNumberFormat="1" applyFont="1" applyFill="1" applyBorder="1" applyAlignment="1">
      <alignment vertical="center"/>
    </xf>
  </cellXfs>
  <cellStyles count="6">
    <cellStyle name="標準" xfId="0" builtinId="0"/>
    <cellStyle name="標準 2" xfId="2"/>
    <cellStyle name="標準 2 2" xfId="3"/>
    <cellStyle name="標準 3" xfId="5"/>
    <cellStyle name="標準 6" xfId="4"/>
    <cellStyle name="標準_平成19年度 鈴鹿市Ⅲ部Ⅳ部リー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選手数経緯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24884792626729"/>
          <c:y val="0.14285731585949596"/>
          <c:w val="0.8018433179723502"/>
          <c:h val="0.63888966259385682"/>
        </c:manualLayout>
      </c:layout>
      <c:lineChart>
        <c:grouping val="standard"/>
        <c:varyColors val="0"/>
        <c:ser>
          <c:idx val="0"/>
          <c:order val="0"/>
          <c:tx>
            <c:strRef>
              <c:f>'令和7年度　参加チーム'!$H$50</c:f>
              <c:strCache>
                <c:ptCount val="1"/>
                <c:pt idx="0">
                  <c:v>U10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'令和7年度　参加チーム'!$G$51:$G$62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'令和7年度　参加チーム'!$H$51:$H$62</c:f>
              <c:numCache>
                <c:formatCode>General</c:formatCode>
                <c:ptCount val="12"/>
                <c:pt idx="0">
                  <c:v>293</c:v>
                </c:pt>
                <c:pt idx="1">
                  <c:v>248</c:v>
                </c:pt>
                <c:pt idx="2">
                  <c:v>251</c:v>
                </c:pt>
                <c:pt idx="3">
                  <c:v>210</c:v>
                </c:pt>
                <c:pt idx="4">
                  <c:v>259</c:v>
                </c:pt>
                <c:pt idx="5">
                  <c:v>212</c:v>
                </c:pt>
                <c:pt idx="6">
                  <c:v>217</c:v>
                </c:pt>
                <c:pt idx="7">
                  <c:v>200</c:v>
                </c:pt>
                <c:pt idx="8">
                  <c:v>216</c:v>
                </c:pt>
                <c:pt idx="9">
                  <c:v>202</c:v>
                </c:pt>
                <c:pt idx="10">
                  <c:v>214</c:v>
                </c:pt>
                <c:pt idx="11">
                  <c:v>190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'令和7年度　参加チーム'!$I$50</c:f>
              <c:strCache>
                <c:ptCount val="1"/>
                <c:pt idx="0">
                  <c:v>U9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'令和7年度　参加チーム'!$G$51:$G$62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'令和7年度　参加チーム'!$I$51:$I$62</c:f>
              <c:numCache>
                <c:formatCode>General</c:formatCode>
                <c:ptCount val="12"/>
                <c:pt idx="0">
                  <c:v>214</c:v>
                </c:pt>
                <c:pt idx="1">
                  <c:v>220</c:v>
                </c:pt>
                <c:pt idx="2">
                  <c:v>160</c:v>
                </c:pt>
                <c:pt idx="3">
                  <c:v>206</c:v>
                </c:pt>
                <c:pt idx="4">
                  <c:v>156</c:v>
                </c:pt>
                <c:pt idx="5">
                  <c:v>147</c:v>
                </c:pt>
                <c:pt idx="6">
                  <c:v>141</c:v>
                </c:pt>
                <c:pt idx="7">
                  <c:v>109</c:v>
                </c:pt>
                <c:pt idx="8">
                  <c:v>176</c:v>
                </c:pt>
                <c:pt idx="9">
                  <c:v>151</c:v>
                </c:pt>
                <c:pt idx="10">
                  <c:v>165</c:v>
                </c:pt>
                <c:pt idx="11">
                  <c:v>153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'令和7年度　参加チーム'!$J$50</c:f>
              <c:strCache>
                <c:ptCount val="1"/>
                <c:pt idx="0">
                  <c:v>合計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'令和7年度　参加チーム'!$G$51:$G$62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'令和7年度　参加チーム'!$J$51:$J$62</c:f>
              <c:numCache>
                <c:formatCode>General</c:formatCode>
                <c:ptCount val="12"/>
                <c:pt idx="0">
                  <c:v>507</c:v>
                </c:pt>
                <c:pt idx="1">
                  <c:v>468</c:v>
                </c:pt>
                <c:pt idx="2">
                  <c:v>411</c:v>
                </c:pt>
                <c:pt idx="3">
                  <c:v>416</c:v>
                </c:pt>
                <c:pt idx="4">
                  <c:v>415</c:v>
                </c:pt>
                <c:pt idx="5">
                  <c:v>359</c:v>
                </c:pt>
                <c:pt idx="6">
                  <c:v>358</c:v>
                </c:pt>
                <c:pt idx="7">
                  <c:v>309</c:v>
                </c:pt>
                <c:pt idx="8">
                  <c:v>392</c:v>
                </c:pt>
                <c:pt idx="9">
                  <c:v>353</c:v>
                </c:pt>
                <c:pt idx="10">
                  <c:v>379</c:v>
                </c:pt>
                <c:pt idx="11">
                  <c:v>343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776000"/>
        <c:axId val="378931760"/>
      </c:lineChart>
      <c:catAx>
        <c:axId val="38177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8931760"/>
        <c:crosses val="autoZero"/>
        <c:auto val="1"/>
        <c:lblAlgn val="ctr"/>
        <c:lblOffset val="100"/>
        <c:noMultiLvlLbl val="0"/>
      </c:catAx>
      <c:valAx>
        <c:axId val="37893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1776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194832464123801"/>
          <c:y val="0.92982692952854573"/>
          <c:w val="0.47792262330845009"/>
          <c:h val="5.5138107736532938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参加チーム数経緯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55470004131063"/>
          <c:y val="0.13582719595686485"/>
          <c:w val="0.84158558243228776"/>
          <c:h val="0.52756070313680836"/>
        </c:manualLayout>
      </c:layout>
      <c:lineChart>
        <c:grouping val="standard"/>
        <c:varyColors val="0"/>
        <c:ser>
          <c:idx val="0"/>
          <c:order val="0"/>
          <c:tx>
            <c:strRef>
              <c:f>'令和7年度　参加チーム'!$C$40</c:f>
              <c:strCache>
                <c:ptCount val="1"/>
                <c:pt idx="0">
                  <c:v>U10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'令和7年度　参加チーム'!$B$48:$B$62</c:f>
              <c:strCache>
                <c:ptCount val="15"/>
                <c:pt idx="0">
                  <c:v>2008年　チーム数</c:v>
                </c:pt>
                <c:pt idx="1">
                  <c:v>2009年　チーム数</c:v>
                </c:pt>
                <c:pt idx="2">
                  <c:v>2010年　チーム数</c:v>
                </c:pt>
                <c:pt idx="3">
                  <c:v>2011年　チーム数</c:v>
                </c:pt>
                <c:pt idx="4">
                  <c:v>2012年　チーム数</c:v>
                </c:pt>
                <c:pt idx="5">
                  <c:v>2013年　チーム数</c:v>
                </c:pt>
                <c:pt idx="6">
                  <c:v>2014年　チーム数</c:v>
                </c:pt>
                <c:pt idx="7">
                  <c:v>2015年　チーム数</c:v>
                </c:pt>
                <c:pt idx="8">
                  <c:v>2016年　チーム数</c:v>
                </c:pt>
                <c:pt idx="9">
                  <c:v>2017年　チーム数</c:v>
                </c:pt>
                <c:pt idx="10">
                  <c:v>2018年　チーム数</c:v>
                </c:pt>
                <c:pt idx="11">
                  <c:v>2019年　チーム数</c:v>
                </c:pt>
                <c:pt idx="12">
                  <c:v>2020年　チーム数</c:v>
                </c:pt>
                <c:pt idx="13">
                  <c:v>2021年　チーム数</c:v>
                </c:pt>
                <c:pt idx="14">
                  <c:v>2022年　チーム数</c:v>
                </c:pt>
              </c:strCache>
            </c:strRef>
          </c:cat>
          <c:val>
            <c:numRef>
              <c:f>'令和7年度　参加チーム'!$C$48:$C$62</c:f>
              <c:numCache>
                <c:formatCode>General</c:formatCode>
                <c:ptCount val="15"/>
                <c:pt idx="0">
                  <c:v>20</c:v>
                </c:pt>
                <c:pt idx="1">
                  <c:v>21</c:v>
                </c:pt>
                <c:pt idx="2">
                  <c:v>20</c:v>
                </c:pt>
                <c:pt idx="3">
                  <c:v>22</c:v>
                </c:pt>
                <c:pt idx="4">
                  <c:v>18</c:v>
                </c:pt>
                <c:pt idx="5">
                  <c:v>20</c:v>
                </c:pt>
                <c:pt idx="6">
                  <c:v>15</c:v>
                </c:pt>
                <c:pt idx="7">
                  <c:v>18</c:v>
                </c:pt>
                <c:pt idx="8">
                  <c:v>17</c:v>
                </c:pt>
                <c:pt idx="9">
                  <c:v>16</c:v>
                </c:pt>
                <c:pt idx="10">
                  <c:v>14</c:v>
                </c:pt>
                <c:pt idx="11">
                  <c:v>16</c:v>
                </c:pt>
                <c:pt idx="12">
                  <c:v>14</c:v>
                </c:pt>
                <c:pt idx="13">
                  <c:v>16</c:v>
                </c:pt>
                <c:pt idx="14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'令和7年度　参加チーム'!$D$40</c:f>
              <c:strCache>
                <c:ptCount val="1"/>
                <c:pt idx="0">
                  <c:v>U9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'令和7年度　参加チーム'!$B$48:$B$62</c:f>
              <c:strCache>
                <c:ptCount val="15"/>
                <c:pt idx="0">
                  <c:v>2008年　チーム数</c:v>
                </c:pt>
                <c:pt idx="1">
                  <c:v>2009年　チーム数</c:v>
                </c:pt>
                <c:pt idx="2">
                  <c:v>2010年　チーム数</c:v>
                </c:pt>
                <c:pt idx="3">
                  <c:v>2011年　チーム数</c:v>
                </c:pt>
                <c:pt idx="4">
                  <c:v>2012年　チーム数</c:v>
                </c:pt>
                <c:pt idx="5">
                  <c:v>2013年　チーム数</c:v>
                </c:pt>
                <c:pt idx="6">
                  <c:v>2014年　チーム数</c:v>
                </c:pt>
                <c:pt idx="7">
                  <c:v>2015年　チーム数</c:v>
                </c:pt>
                <c:pt idx="8">
                  <c:v>2016年　チーム数</c:v>
                </c:pt>
                <c:pt idx="9">
                  <c:v>2017年　チーム数</c:v>
                </c:pt>
                <c:pt idx="10">
                  <c:v>2018年　チーム数</c:v>
                </c:pt>
                <c:pt idx="11">
                  <c:v>2019年　チーム数</c:v>
                </c:pt>
                <c:pt idx="12">
                  <c:v>2020年　チーム数</c:v>
                </c:pt>
                <c:pt idx="13">
                  <c:v>2021年　チーム数</c:v>
                </c:pt>
                <c:pt idx="14">
                  <c:v>2022年　チーム数</c:v>
                </c:pt>
              </c:strCache>
            </c:strRef>
          </c:cat>
          <c:val>
            <c:numRef>
              <c:f>'令和7年度　参加チーム'!$D$48:$D$62</c:f>
              <c:numCache>
                <c:formatCode>General</c:formatCode>
                <c:ptCount val="15"/>
                <c:pt idx="0">
                  <c:v>9</c:v>
                </c:pt>
                <c:pt idx="1">
                  <c:v>8</c:v>
                </c:pt>
                <c:pt idx="2">
                  <c:v>14</c:v>
                </c:pt>
                <c:pt idx="3">
                  <c:v>16</c:v>
                </c:pt>
                <c:pt idx="4">
                  <c:v>15</c:v>
                </c:pt>
                <c:pt idx="5">
                  <c:v>13</c:v>
                </c:pt>
                <c:pt idx="6">
                  <c:v>14</c:v>
                </c:pt>
                <c:pt idx="7">
                  <c:v>12</c:v>
                </c:pt>
                <c:pt idx="8">
                  <c:v>9</c:v>
                </c:pt>
                <c:pt idx="9">
                  <c:v>11</c:v>
                </c:pt>
                <c:pt idx="10">
                  <c:v>9</c:v>
                </c:pt>
                <c:pt idx="11">
                  <c:v>17</c:v>
                </c:pt>
                <c:pt idx="12">
                  <c:v>12</c:v>
                </c:pt>
                <c:pt idx="13">
                  <c:v>13</c:v>
                </c:pt>
                <c:pt idx="14">
                  <c:v>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'令和7年度　参加チーム'!$E$40</c:f>
              <c:strCache>
                <c:ptCount val="1"/>
                <c:pt idx="0">
                  <c:v>合計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'令和7年度　参加チーム'!$B$48:$B$62</c:f>
              <c:strCache>
                <c:ptCount val="15"/>
                <c:pt idx="0">
                  <c:v>2008年　チーム数</c:v>
                </c:pt>
                <c:pt idx="1">
                  <c:v>2009年　チーム数</c:v>
                </c:pt>
                <c:pt idx="2">
                  <c:v>2010年　チーム数</c:v>
                </c:pt>
                <c:pt idx="3">
                  <c:v>2011年　チーム数</c:v>
                </c:pt>
                <c:pt idx="4">
                  <c:v>2012年　チーム数</c:v>
                </c:pt>
                <c:pt idx="5">
                  <c:v>2013年　チーム数</c:v>
                </c:pt>
                <c:pt idx="6">
                  <c:v>2014年　チーム数</c:v>
                </c:pt>
                <c:pt idx="7">
                  <c:v>2015年　チーム数</c:v>
                </c:pt>
                <c:pt idx="8">
                  <c:v>2016年　チーム数</c:v>
                </c:pt>
                <c:pt idx="9">
                  <c:v>2017年　チーム数</c:v>
                </c:pt>
                <c:pt idx="10">
                  <c:v>2018年　チーム数</c:v>
                </c:pt>
                <c:pt idx="11">
                  <c:v>2019年　チーム数</c:v>
                </c:pt>
                <c:pt idx="12">
                  <c:v>2020年　チーム数</c:v>
                </c:pt>
                <c:pt idx="13">
                  <c:v>2021年　チーム数</c:v>
                </c:pt>
                <c:pt idx="14">
                  <c:v>2022年　チーム数</c:v>
                </c:pt>
              </c:strCache>
            </c:strRef>
          </c:cat>
          <c:val>
            <c:numRef>
              <c:f>'令和7年度　参加チーム'!$E$48:$E$62</c:f>
              <c:numCache>
                <c:formatCode>General</c:formatCode>
                <c:ptCount val="15"/>
                <c:pt idx="0">
                  <c:v>29</c:v>
                </c:pt>
                <c:pt idx="1">
                  <c:v>29</c:v>
                </c:pt>
                <c:pt idx="2">
                  <c:v>34</c:v>
                </c:pt>
                <c:pt idx="3">
                  <c:v>38</c:v>
                </c:pt>
                <c:pt idx="4">
                  <c:v>33</c:v>
                </c:pt>
                <c:pt idx="5">
                  <c:v>33</c:v>
                </c:pt>
                <c:pt idx="6">
                  <c:v>29</c:v>
                </c:pt>
                <c:pt idx="7">
                  <c:v>30</c:v>
                </c:pt>
                <c:pt idx="8">
                  <c:v>26</c:v>
                </c:pt>
                <c:pt idx="9">
                  <c:v>27</c:v>
                </c:pt>
                <c:pt idx="10">
                  <c:v>23</c:v>
                </c:pt>
                <c:pt idx="11">
                  <c:v>33</c:v>
                </c:pt>
                <c:pt idx="12">
                  <c:v>26</c:v>
                </c:pt>
                <c:pt idx="13">
                  <c:v>29</c:v>
                </c:pt>
                <c:pt idx="14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893288"/>
        <c:axId val="380434032"/>
      </c:lineChart>
      <c:catAx>
        <c:axId val="380893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0434032"/>
        <c:crosses val="autoZero"/>
        <c:auto val="1"/>
        <c:lblAlgn val="ctr"/>
        <c:lblOffset val="100"/>
        <c:noMultiLvlLbl val="0"/>
      </c:catAx>
      <c:valAx>
        <c:axId val="38043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0893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8571452005999248"/>
          <c:y val="0.93283817134798452"/>
          <c:w val="0.41071475440569921"/>
          <c:h val="5.4726629320588693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  <a:alpha val="91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7</xdr:row>
      <xdr:rowOff>66675</xdr:rowOff>
    </xdr:from>
    <xdr:to>
      <xdr:col>14</xdr:col>
      <xdr:colOff>0</xdr:colOff>
      <xdr:row>10</xdr:row>
      <xdr:rowOff>76200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6629400" y="1504950"/>
          <a:ext cx="647700" cy="533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38100</xdr:colOff>
      <xdr:row>7</xdr:row>
      <xdr:rowOff>76200</xdr:rowOff>
    </xdr:from>
    <xdr:to>
      <xdr:col>13</xdr:col>
      <xdr:colOff>638175</xdr:colOff>
      <xdr:row>10</xdr:row>
      <xdr:rowOff>114300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629400" y="1514475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38100</xdr:colOff>
      <xdr:row>12</xdr:row>
      <xdr:rowOff>66675</xdr:rowOff>
    </xdr:from>
    <xdr:to>
      <xdr:col>14</xdr:col>
      <xdr:colOff>0</xdr:colOff>
      <xdr:row>15</xdr:row>
      <xdr:rowOff>76200</xdr:rowOff>
    </xdr:to>
    <xdr:sp macro="" textlink="">
      <xdr:nvSpPr>
        <xdr:cNvPr id="4" name="Line 15"/>
        <xdr:cNvSpPr>
          <a:spLocks noChangeShapeType="1"/>
        </xdr:cNvSpPr>
      </xdr:nvSpPr>
      <xdr:spPr bwMode="auto">
        <a:xfrm flipV="1">
          <a:off x="6629400" y="2390775"/>
          <a:ext cx="647700" cy="533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38100</xdr:colOff>
      <xdr:row>12</xdr:row>
      <xdr:rowOff>76200</xdr:rowOff>
    </xdr:from>
    <xdr:to>
      <xdr:col>13</xdr:col>
      <xdr:colOff>638175</xdr:colOff>
      <xdr:row>15</xdr:row>
      <xdr:rowOff>114300</xdr:rowOff>
    </xdr:to>
    <xdr:sp macro="" textlink="">
      <xdr:nvSpPr>
        <xdr:cNvPr id="5" name="Line 16"/>
        <xdr:cNvSpPr>
          <a:spLocks noChangeShapeType="1"/>
        </xdr:cNvSpPr>
      </xdr:nvSpPr>
      <xdr:spPr bwMode="auto">
        <a:xfrm>
          <a:off x="6629400" y="2400300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38100</xdr:colOff>
      <xdr:row>28</xdr:row>
      <xdr:rowOff>66675</xdr:rowOff>
    </xdr:from>
    <xdr:to>
      <xdr:col>14</xdr:col>
      <xdr:colOff>0</xdr:colOff>
      <xdr:row>31</xdr:row>
      <xdr:rowOff>76200</xdr:rowOff>
    </xdr:to>
    <xdr:sp macro="" textlink="">
      <xdr:nvSpPr>
        <xdr:cNvPr id="6" name="Line 39"/>
        <xdr:cNvSpPr>
          <a:spLocks noChangeShapeType="1"/>
        </xdr:cNvSpPr>
      </xdr:nvSpPr>
      <xdr:spPr bwMode="auto">
        <a:xfrm flipV="1">
          <a:off x="6629400" y="5343525"/>
          <a:ext cx="647700" cy="533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38100</xdr:colOff>
      <xdr:row>28</xdr:row>
      <xdr:rowOff>76200</xdr:rowOff>
    </xdr:from>
    <xdr:to>
      <xdr:col>13</xdr:col>
      <xdr:colOff>638175</xdr:colOff>
      <xdr:row>31</xdr:row>
      <xdr:rowOff>114300</xdr:rowOff>
    </xdr:to>
    <xdr:sp macro="" textlink="">
      <xdr:nvSpPr>
        <xdr:cNvPr id="7" name="Line 40"/>
        <xdr:cNvSpPr>
          <a:spLocks noChangeShapeType="1"/>
        </xdr:cNvSpPr>
      </xdr:nvSpPr>
      <xdr:spPr bwMode="auto">
        <a:xfrm>
          <a:off x="6629400" y="5353050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38100</xdr:colOff>
      <xdr:row>7</xdr:row>
      <xdr:rowOff>66675</xdr:rowOff>
    </xdr:from>
    <xdr:to>
      <xdr:col>19</xdr:col>
      <xdr:colOff>0</xdr:colOff>
      <xdr:row>10</xdr:row>
      <xdr:rowOff>76200</xdr:rowOff>
    </xdr:to>
    <xdr:sp macro="" textlink="">
      <xdr:nvSpPr>
        <xdr:cNvPr id="8" name="Line 61"/>
        <xdr:cNvSpPr>
          <a:spLocks noChangeShapeType="1"/>
        </xdr:cNvSpPr>
      </xdr:nvSpPr>
      <xdr:spPr bwMode="auto">
        <a:xfrm flipV="1">
          <a:off x="9496425" y="1504950"/>
          <a:ext cx="647700" cy="533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38100</xdr:colOff>
      <xdr:row>7</xdr:row>
      <xdr:rowOff>76200</xdr:rowOff>
    </xdr:from>
    <xdr:to>
      <xdr:col>18</xdr:col>
      <xdr:colOff>638175</xdr:colOff>
      <xdr:row>10</xdr:row>
      <xdr:rowOff>114300</xdr:rowOff>
    </xdr:to>
    <xdr:sp macro="" textlink="">
      <xdr:nvSpPr>
        <xdr:cNvPr id="9" name="Line 62"/>
        <xdr:cNvSpPr>
          <a:spLocks noChangeShapeType="1"/>
        </xdr:cNvSpPr>
      </xdr:nvSpPr>
      <xdr:spPr bwMode="auto">
        <a:xfrm>
          <a:off x="9496425" y="1514475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38100</xdr:colOff>
      <xdr:row>12</xdr:row>
      <xdr:rowOff>66675</xdr:rowOff>
    </xdr:from>
    <xdr:to>
      <xdr:col>19</xdr:col>
      <xdr:colOff>0</xdr:colOff>
      <xdr:row>15</xdr:row>
      <xdr:rowOff>76200</xdr:rowOff>
    </xdr:to>
    <xdr:sp macro="" textlink="">
      <xdr:nvSpPr>
        <xdr:cNvPr id="10" name="Line 63"/>
        <xdr:cNvSpPr>
          <a:spLocks noChangeShapeType="1"/>
        </xdr:cNvSpPr>
      </xdr:nvSpPr>
      <xdr:spPr bwMode="auto">
        <a:xfrm flipV="1">
          <a:off x="9496425" y="2390775"/>
          <a:ext cx="647700" cy="533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38100</xdr:colOff>
      <xdr:row>12</xdr:row>
      <xdr:rowOff>76200</xdr:rowOff>
    </xdr:from>
    <xdr:to>
      <xdr:col>18</xdr:col>
      <xdr:colOff>638175</xdr:colOff>
      <xdr:row>15</xdr:row>
      <xdr:rowOff>114300</xdr:rowOff>
    </xdr:to>
    <xdr:sp macro="" textlink="">
      <xdr:nvSpPr>
        <xdr:cNvPr id="11" name="Line 64"/>
        <xdr:cNvSpPr>
          <a:spLocks noChangeShapeType="1"/>
        </xdr:cNvSpPr>
      </xdr:nvSpPr>
      <xdr:spPr bwMode="auto">
        <a:xfrm>
          <a:off x="9496425" y="2400300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38100</xdr:colOff>
      <xdr:row>7</xdr:row>
      <xdr:rowOff>66675</xdr:rowOff>
    </xdr:from>
    <xdr:to>
      <xdr:col>24</xdr:col>
      <xdr:colOff>0</xdr:colOff>
      <xdr:row>10</xdr:row>
      <xdr:rowOff>76200</xdr:rowOff>
    </xdr:to>
    <xdr:sp macro="" textlink="">
      <xdr:nvSpPr>
        <xdr:cNvPr id="12" name="Line 67"/>
        <xdr:cNvSpPr>
          <a:spLocks noChangeShapeType="1"/>
        </xdr:cNvSpPr>
      </xdr:nvSpPr>
      <xdr:spPr bwMode="auto">
        <a:xfrm flipV="1">
          <a:off x="12363450" y="1504950"/>
          <a:ext cx="647700" cy="533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38100</xdr:colOff>
      <xdr:row>7</xdr:row>
      <xdr:rowOff>76200</xdr:rowOff>
    </xdr:from>
    <xdr:to>
      <xdr:col>23</xdr:col>
      <xdr:colOff>638175</xdr:colOff>
      <xdr:row>10</xdr:row>
      <xdr:rowOff>114300</xdr:rowOff>
    </xdr:to>
    <xdr:sp macro="" textlink="">
      <xdr:nvSpPr>
        <xdr:cNvPr id="13" name="Line 68"/>
        <xdr:cNvSpPr>
          <a:spLocks noChangeShapeType="1"/>
        </xdr:cNvSpPr>
      </xdr:nvSpPr>
      <xdr:spPr bwMode="auto">
        <a:xfrm>
          <a:off x="12363450" y="1514475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38100</xdr:colOff>
      <xdr:row>12</xdr:row>
      <xdr:rowOff>66675</xdr:rowOff>
    </xdr:from>
    <xdr:to>
      <xdr:col>24</xdr:col>
      <xdr:colOff>0</xdr:colOff>
      <xdr:row>15</xdr:row>
      <xdr:rowOff>76200</xdr:rowOff>
    </xdr:to>
    <xdr:sp macro="" textlink="">
      <xdr:nvSpPr>
        <xdr:cNvPr id="14" name="Line 69"/>
        <xdr:cNvSpPr>
          <a:spLocks noChangeShapeType="1"/>
        </xdr:cNvSpPr>
      </xdr:nvSpPr>
      <xdr:spPr bwMode="auto">
        <a:xfrm flipV="1">
          <a:off x="12363450" y="2390775"/>
          <a:ext cx="647700" cy="533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38100</xdr:colOff>
      <xdr:row>12</xdr:row>
      <xdr:rowOff>76200</xdr:rowOff>
    </xdr:from>
    <xdr:to>
      <xdr:col>23</xdr:col>
      <xdr:colOff>638175</xdr:colOff>
      <xdr:row>15</xdr:row>
      <xdr:rowOff>114300</xdr:rowOff>
    </xdr:to>
    <xdr:sp macro="" textlink="">
      <xdr:nvSpPr>
        <xdr:cNvPr id="15" name="Line 70"/>
        <xdr:cNvSpPr>
          <a:spLocks noChangeShapeType="1"/>
        </xdr:cNvSpPr>
      </xdr:nvSpPr>
      <xdr:spPr bwMode="auto">
        <a:xfrm>
          <a:off x="12363450" y="2400300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38100</xdr:colOff>
      <xdr:row>28</xdr:row>
      <xdr:rowOff>66675</xdr:rowOff>
    </xdr:from>
    <xdr:to>
      <xdr:col>19</xdr:col>
      <xdr:colOff>0</xdr:colOff>
      <xdr:row>31</xdr:row>
      <xdr:rowOff>76200</xdr:rowOff>
    </xdr:to>
    <xdr:sp macro="" textlink="">
      <xdr:nvSpPr>
        <xdr:cNvPr id="16" name="Line 73"/>
        <xdr:cNvSpPr>
          <a:spLocks noChangeShapeType="1"/>
        </xdr:cNvSpPr>
      </xdr:nvSpPr>
      <xdr:spPr bwMode="auto">
        <a:xfrm flipV="1">
          <a:off x="9496425" y="5343525"/>
          <a:ext cx="647700" cy="533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38100</xdr:colOff>
      <xdr:row>28</xdr:row>
      <xdr:rowOff>76200</xdr:rowOff>
    </xdr:from>
    <xdr:to>
      <xdr:col>18</xdr:col>
      <xdr:colOff>638175</xdr:colOff>
      <xdr:row>31</xdr:row>
      <xdr:rowOff>114300</xdr:rowOff>
    </xdr:to>
    <xdr:sp macro="" textlink="">
      <xdr:nvSpPr>
        <xdr:cNvPr id="17" name="Line 74"/>
        <xdr:cNvSpPr>
          <a:spLocks noChangeShapeType="1"/>
        </xdr:cNvSpPr>
      </xdr:nvSpPr>
      <xdr:spPr bwMode="auto">
        <a:xfrm>
          <a:off x="9496425" y="5353050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38100</xdr:colOff>
      <xdr:row>28</xdr:row>
      <xdr:rowOff>66675</xdr:rowOff>
    </xdr:from>
    <xdr:to>
      <xdr:col>24</xdr:col>
      <xdr:colOff>0</xdr:colOff>
      <xdr:row>31</xdr:row>
      <xdr:rowOff>76200</xdr:rowOff>
    </xdr:to>
    <xdr:sp macro="" textlink="">
      <xdr:nvSpPr>
        <xdr:cNvPr id="18" name="Line 77"/>
        <xdr:cNvSpPr>
          <a:spLocks noChangeShapeType="1"/>
        </xdr:cNvSpPr>
      </xdr:nvSpPr>
      <xdr:spPr bwMode="auto">
        <a:xfrm flipV="1">
          <a:off x="12363450" y="5343525"/>
          <a:ext cx="647700" cy="533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38100</xdr:colOff>
      <xdr:row>28</xdr:row>
      <xdr:rowOff>76200</xdr:rowOff>
    </xdr:from>
    <xdr:to>
      <xdr:col>23</xdr:col>
      <xdr:colOff>638175</xdr:colOff>
      <xdr:row>31</xdr:row>
      <xdr:rowOff>114300</xdr:rowOff>
    </xdr:to>
    <xdr:sp macro="" textlink="">
      <xdr:nvSpPr>
        <xdr:cNvPr id="19" name="Line 78"/>
        <xdr:cNvSpPr>
          <a:spLocks noChangeShapeType="1"/>
        </xdr:cNvSpPr>
      </xdr:nvSpPr>
      <xdr:spPr bwMode="auto">
        <a:xfrm>
          <a:off x="12363450" y="5353050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7</xdr:row>
      <xdr:rowOff>66675</xdr:rowOff>
    </xdr:from>
    <xdr:to>
      <xdr:col>8</xdr:col>
      <xdr:colOff>0</xdr:colOff>
      <xdr:row>10</xdr:row>
      <xdr:rowOff>76200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 flipV="1">
          <a:off x="3695700" y="1504950"/>
          <a:ext cx="647700" cy="533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7</xdr:row>
      <xdr:rowOff>76200</xdr:rowOff>
    </xdr:from>
    <xdr:to>
      <xdr:col>7</xdr:col>
      <xdr:colOff>638175</xdr:colOff>
      <xdr:row>10</xdr:row>
      <xdr:rowOff>114300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3695700" y="1514475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12</xdr:row>
      <xdr:rowOff>66675</xdr:rowOff>
    </xdr:from>
    <xdr:to>
      <xdr:col>8</xdr:col>
      <xdr:colOff>0</xdr:colOff>
      <xdr:row>15</xdr:row>
      <xdr:rowOff>76200</xdr:rowOff>
    </xdr:to>
    <xdr:sp macro="" textlink="">
      <xdr:nvSpPr>
        <xdr:cNvPr id="22" name="Line 15"/>
        <xdr:cNvSpPr>
          <a:spLocks noChangeShapeType="1"/>
        </xdr:cNvSpPr>
      </xdr:nvSpPr>
      <xdr:spPr bwMode="auto">
        <a:xfrm flipV="1">
          <a:off x="3695700" y="2390775"/>
          <a:ext cx="647700" cy="533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12</xdr:row>
      <xdr:rowOff>76200</xdr:rowOff>
    </xdr:from>
    <xdr:to>
      <xdr:col>7</xdr:col>
      <xdr:colOff>638175</xdr:colOff>
      <xdr:row>15</xdr:row>
      <xdr:rowOff>114300</xdr:rowOff>
    </xdr:to>
    <xdr:sp macro="" textlink="">
      <xdr:nvSpPr>
        <xdr:cNvPr id="23" name="Line 16"/>
        <xdr:cNvSpPr>
          <a:spLocks noChangeShapeType="1"/>
        </xdr:cNvSpPr>
      </xdr:nvSpPr>
      <xdr:spPr bwMode="auto">
        <a:xfrm>
          <a:off x="3695700" y="2400300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28</xdr:row>
      <xdr:rowOff>66675</xdr:rowOff>
    </xdr:from>
    <xdr:to>
      <xdr:col>8</xdr:col>
      <xdr:colOff>0</xdr:colOff>
      <xdr:row>31</xdr:row>
      <xdr:rowOff>76200</xdr:rowOff>
    </xdr:to>
    <xdr:sp macro="" textlink="">
      <xdr:nvSpPr>
        <xdr:cNvPr id="24" name="Line 39"/>
        <xdr:cNvSpPr>
          <a:spLocks noChangeShapeType="1"/>
        </xdr:cNvSpPr>
      </xdr:nvSpPr>
      <xdr:spPr bwMode="auto">
        <a:xfrm flipV="1">
          <a:off x="3695700" y="5343525"/>
          <a:ext cx="647700" cy="533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28</xdr:row>
      <xdr:rowOff>76200</xdr:rowOff>
    </xdr:from>
    <xdr:to>
      <xdr:col>7</xdr:col>
      <xdr:colOff>638175</xdr:colOff>
      <xdr:row>31</xdr:row>
      <xdr:rowOff>114300</xdr:rowOff>
    </xdr:to>
    <xdr:sp macro="" textlink="">
      <xdr:nvSpPr>
        <xdr:cNvPr id="25" name="Line 40"/>
        <xdr:cNvSpPr>
          <a:spLocks noChangeShapeType="1"/>
        </xdr:cNvSpPr>
      </xdr:nvSpPr>
      <xdr:spPr bwMode="auto">
        <a:xfrm>
          <a:off x="3695700" y="5353050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38100</xdr:colOff>
      <xdr:row>33</xdr:row>
      <xdr:rowOff>66675</xdr:rowOff>
    </xdr:from>
    <xdr:to>
      <xdr:col>24</xdr:col>
      <xdr:colOff>0</xdr:colOff>
      <xdr:row>36</xdr:row>
      <xdr:rowOff>76200</xdr:rowOff>
    </xdr:to>
    <xdr:sp macro="" textlink="">
      <xdr:nvSpPr>
        <xdr:cNvPr id="26" name="Line 69"/>
        <xdr:cNvSpPr>
          <a:spLocks noChangeShapeType="1"/>
        </xdr:cNvSpPr>
      </xdr:nvSpPr>
      <xdr:spPr bwMode="auto">
        <a:xfrm flipV="1">
          <a:off x="12363450" y="6229350"/>
          <a:ext cx="647700" cy="533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38100</xdr:colOff>
      <xdr:row>33</xdr:row>
      <xdr:rowOff>76200</xdr:rowOff>
    </xdr:from>
    <xdr:to>
      <xdr:col>23</xdr:col>
      <xdr:colOff>638175</xdr:colOff>
      <xdr:row>36</xdr:row>
      <xdr:rowOff>114300</xdr:rowOff>
    </xdr:to>
    <xdr:sp macro="" textlink="">
      <xdr:nvSpPr>
        <xdr:cNvPr id="27" name="Line 70"/>
        <xdr:cNvSpPr>
          <a:spLocks noChangeShapeType="1"/>
        </xdr:cNvSpPr>
      </xdr:nvSpPr>
      <xdr:spPr bwMode="auto">
        <a:xfrm>
          <a:off x="12363450" y="6238875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38100</xdr:colOff>
      <xdr:row>33</xdr:row>
      <xdr:rowOff>66675</xdr:rowOff>
    </xdr:from>
    <xdr:to>
      <xdr:col>19</xdr:col>
      <xdr:colOff>0</xdr:colOff>
      <xdr:row>36</xdr:row>
      <xdr:rowOff>76200</xdr:rowOff>
    </xdr:to>
    <xdr:sp macro="" textlink="">
      <xdr:nvSpPr>
        <xdr:cNvPr id="28" name="Line 69"/>
        <xdr:cNvSpPr>
          <a:spLocks noChangeShapeType="1"/>
        </xdr:cNvSpPr>
      </xdr:nvSpPr>
      <xdr:spPr bwMode="auto">
        <a:xfrm flipV="1">
          <a:off x="9496425" y="6229350"/>
          <a:ext cx="647700" cy="533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38100</xdr:colOff>
      <xdr:row>33</xdr:row>
      <xdr:rowOff>76200</xdr:rowOff>
    </xdr:from>
    <xdr:to>
      <xdr:col>18</xdr:col>
      <xdr:colOff>638175</xdr:colOff>
      <xdr:row>36</xdr:row>
      <xdr:rowOff>114300</xdr:rowOff>
    </xdr:to>
    <xdr:sp macro="" textlink="">
      <xdr:nvSpPr>
        <xdr:cNvPr id="29" name="Line 70"/>
        <xdr:cNvSpPr>
          <a:spLocks noChangeShapeType="1"/>
        </xdr:cNvSpPr>
      </xdr:nvSpPr>
      <xdr:spPr bwMode="auto">
        <a:xfrm>
          <a:off x="9496425" y="6238875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38100</xdr:colOff>
      <xdr:row>33</xdr:row>
      <xdr:rowOff>66675</xdr:rowOff>
    </xdr:from>
    <xdr:to>
      <xdr:col>14</xdr:col>
      <xdr:colOff>0</xdr:colOff>
      <xdr:row>36</xdr:row>
      <xdr:rowOff>76200</xdr:rowOff>
    </xdr:to>
    <xdr:sp macro="" textlink="">
      <xdr:nvSpPr>
        <xdr:cNvPr id="30" name="Line 69"/>
        <xdr:cNvSpPr>
          <a:spLocks noChangeShapeType="1"/>
        </xdr:cNvSpPr>
      </xdr:nvSpPr>
      <xdr:spPr bwMode="auto">
        <a:xfrm flipV="1">
          <a:off x="6629400" y="6229350"/>
          <a:ext cx="647700" cy="533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38100</xdr:colOff>
      <xdr:row>33</xdr:row>
      <xdr:rowOff>76200</xdr:rowOff>
    </xdr:from>
    <xdr:to>
      <xdr:col>13</xdr:col>
      <xdr:colOff>638175</xdr:colOff>
      <xdr:row>36</xdr:row>
      <xdr:rowOff>114300</xdr:rowOff>
    </xdr:to>
    <xdr:sp macro="" textlink="">
      <xdr:nvSpPr>
        <xdr:cNvPr id="31" name="Line 70"/>
        <xdr:cNvSpPr>
          <a:spLocks noChangeShapeType="1"/>
        </xdr:cNvSpPr>
      </xdr:nvSpPr>
      <xdr:spPr bwMode="auto">
        <a:xfrm>
          <a:off x="6629400" y="6238875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33</xdr:row>
      <xdr:rowOff>66675</xdr:rowOff>
    </xdr:from>
    <xdr:to>
      <xdr:col>8</xdr:col>
      <xdr:colOff>0</xdr:colOff>
      <xdr:row>36</xdr:row>
      <xdr:rowOff>76200</xdr:rowOff>
    </xdr:to>
    <xdr:sp macro="" textlink="">
      <xdr:nvSpPr>
        <xdr:cNvPr id="32" name="Line 69"/>
        <xdr:cNvSpPr>
          <a:spLocks noChangeShapeType="1"/>
        </xdr:cNvSpPr>
      </xdr:nvSpPr>
      <xdr:spPr bwMode="auto">
        <a:xfrm flipV="1">
          <a:off x="3695700" y="6229350"/>
          <a:ext cx="647700" cy="533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33</xdr:row>
      <xdr:rowOff>76200</xdr:rowOff>
    </xdr:from>
    <xdr:to>
      <xdr:col>7</xdr:col>
      <xdr:colOff>638175</xdr:colOff>
      <xdr:row>36</xdr:row>
      <xdr:rowOff>114300</xdr:rowOff>
    </xdr:to>
    <xdr:sp macro="" textlink="">
      <xdr:nvSpPr>
        <xdr:cNvPr id="33" name="Line 70"/>
        <xdr:cNvSpPr>
          <a:spLocks noChangeShapeType="1"/>
        </xdr:cNvSpPr>
      </xdr:nvSpPr>
      <xdr:spPr bwMode="auto">
        <a:xfrm>
          <a:off x="3695700" y="6238875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7</xdr:row>
      <xdr:rowOff>66675</xdr:rowOff>
    </xdr:from>
    <xdr:to>
      <xdr:col>14</xdr:col>
      <xdr:colOff>0</xdr:colOff>
      <xdr:row>10</xdr:row>
      <xdr:rowOff>76200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6638925" y="1504950"/>
          <a:ext cx="638175" cy="533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47625</xdr:colOff>
      <xdr:row>7</xdr:row>
      <xdr:rowOff>76200</xdr:rowOff>
    </xdr:from>
    <xdr:to>
      <xdr:col>13</xdr:col>
      <xdr:colOff>647700</xdr:colOff>
      <xdr:row>10</xdr:row>
      <xdr:rowOff>114300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638925" y="1514475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47625</xdr:colOff>
      <xdr:row>25</xdr:row>
      <xdr:rowOff>66675</xdr:rowOff>
    </xdr:from>
    <xdr:to>
      <xdr:col>14</xdr:col>
      <xdr:colOff>0</xdr:colOff>
      <xdr:row>28</xdr:row>
      <xdr:rowOff>76200</xdr:rowOff>
    </xdr:to>
    <xdr:sp macro="" textlink="">
      <xdr:nvSpPr>
        <xdr:cNvPr id="4" name="Line 39"/>
        <xdr:cNvSpPr>
          <a:spLocks noChangeShapeType="1"/>
        </xdr:cNvSpPr>
      </xdr:nvSpPr>
      <xdr:spPr bwMode="auto">
        <a:xfrm flipV="1">
          <a:off x="6638925" y="4124325"/>
          <a:ext cx="638175" cy="533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47625</xdr:colOff>
      <xdr:row>25</xdr:row>
      <xdr:rowOff>76200</xdr:rowOff>
    </xdr:from>
    <xdr:to>
      <xdr:col>13</xdr:col>
      <xdr:colOff>647700</xdr:colOff>
      <xdr:row>28</xdr:row>
      <xdr:rowOff>114300</xdr:rowOff>
    </xdr:to>
    <xdr:sp macro="" textlink="">
      <xdr:nvSpPr>
        <xdr:cNvPr id="5" name="Line 40"/>
        <xdr:cNvSpPr>
          <a:spLocks noChangeShapeType="1"/>
        </xdr:cNvSpPr>
      </xdr:nvSpPr>
      <xdr:spPr bwMode="auto">
        <a:xfrm>
          <a:off x="6638925" y="4133850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47625</xdr:colOff>
      <xdr:row>7</xdr:row>
      <xdr:rowOff>66675</xdr:rowOff>
    </xdr:from>
    <xdr:to>
      <xdr:col>19</xdr:col>
      <xdr:colOff>0</xdr:colOff>
      <xdr:row>10</xdr:row>
      <xdr:rowOff>76200</xdr:rowOff>
    </xdr:to>
    <xdr:sp macro="" textlink="">
      <xdr:nvSpPr>
        <xdr:cNvPr id="6" name="Line 61"/>
        <xdr:cNvSpPr>
          <a:spLocks noChangeShapeType="1"/>
        </xdr:cNvSpPr>
      </xdr:nvSpPr>
      <xdr:spPr bwMode="auto">
        <a:xfrm flipV="1">
          <a:off x="9505950" y="1504950"/>
          <a:ext cx="638175" cy="533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47625</xdr:colOff>
      <xdr:row>7</xdr:row>
      <xdr:rowOff>76200</xdr:rowOff>
    </xdr:from>
    <xdr:to>
      <xdr:col>18</xdr:col>
      <xdr:colOff>647700</xdr:colOff>
      <xdr:row>10</xdr:row>
      <xdr:rowOff>114300</xdr:rowOff>
    </xdr:to>
    <xdr:sp macro="" textlink="">
      <xdr:nvSpPr>
        <xdr:cNvPr id="7" name="Line 62"/>
        <xdr:cNvSpPr>
          <a:spLocks noChangeShapeType="1"/>
        </xdr:cNvSpPr>
      </xdr:nvSpPr>
      <xdr:spPr bwMode="auto">
        <a:xfrm>
          <a:off x="9505950" y="1514475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47625</xdr:colOff>
      <xdr:row>7</xdr:row>
      <xdr:rowOff>66675</xdr:rowOff>
    </xdr:from>
    <xdr:to>
      <xdr:col>24</xdr:col>
      <xdr:colOff>0</xdr:colOff>
      <xdr:row>10</xdr:row>
      <xdr:rowOff>76200</xdr:rowOff>
    </xdr:to>
    <xdr:sp macro="" textlink="">
      <xdr:nvSpPr>
        <xdr:cNvPr id="8" name="Line 67"/>
        <xdr:cNvSpPr>
          <a:spLocks noChangeShapeType="1"/>
        </xdr:cNvSpPr>
      </xdr:nvSpPr>
      <xdr:spPr bwMode="auto">
        <a:xfrm flipV="1">
          <a:off x="12372975" y="1504950"/>
          <a:ext cx="638175" cy="533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47625</xdr:colOff>
      <xdr:row>7</xdr:row>
      <xdr:rowOff>76200</xdr:rowOff>
    </xdr:from>
    <xdr:to>
      <xdr:col>23</xdr:col>
      <xdr:colOff>647700</xdr:colOff>
      <xdr:row>10</xdr:row>
      <xdr:rowOff>114300</xdr:rowOff>
    </xdr:to>
    <xdr:sp macro="" textlink="">
      <xdr:nvSpPr>
        <xdr:cNvPr id="9" name="Line 68"/>
        <xdr:cNvSpPr>
          <a:spLocks noChangeShapeType="1"/>
        </xdr:cNvSpPr>
      </xdr:nvSpPr>
      <xdr:spPr bwMode="auto">
        <a:xfrm>
          <a:off x="12372975" y="1514475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47625</xdr:colOff>
      <xdr:row>25</xdr:row>
      <xdr:rowOff>66675</xdr:rowOff>
    </xdr:from>
    <xdr:to>
      <xdr:col>19</xdr:col>
      <xdr:colOff>0</xdr:colOff>
      <xdr:row>28</xdr:row>
      <xdr:rowOff>76200</xdr:rowOff>
    </xdr:to>
    <xdr:sp macro="" textlink="">
      <xdr:nvSpPr>
        <xdr:cNvPr id="10" name="Line 73"/>
        <xdr:cNvSpPr>
          <a:spLocks noChangeShapeType="1"/>
        </xdr:cNvSpPr>
      </xdr:nvSpPr>
      <xdr:spPr bwMode="auto">
        <a:xfrm flipV="1">
          <a:off x="9505950" y="4124325"/>
          <a:ext cx="638175" cy="533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47625</xdr:colOff>
      <xdr:row>25</xdr:row>
      <xdr:rowOff>76200</xdr:rowOff>
    </xdr:from>
    <xdr:to>
      <xdr:col>18</xdr:col>
      <xdr:colOff>647700</xdr:colOff>
      <xdr:row>28</xdr:row>
      <xdr:rowOff>114300</xdr:rowOff>
    </xdr:to>
    <xdr:sp macro="" textlink="">
      <xdr:nvSpPr>
        <xdr:cNvPr id="11" name="Line 74"/>
        <xdr:cNvSpPr>
          <a:spLocks noChangeShapeType="1"/>
        </xdr:cNvSpPr>
      </xdr:nvSpPr>
      <xdr:spPr bwMode="auto">
        <a:xfrm>
          <a:off x="9505950" y="4133850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47625</xdr:colOff>
      <xdr:row>25</xdr:row>
      <xdr:rowOff>66675</xdr:rowOff>
    </xdr:from>
    <xdr:to>
      <xdr:col>24</xdr:col>
      <xdr:colOff>0</xdr:colOff>
      <xdr:row>28</xdr:row>
      <xdr:rowOff>76200</xdr:rowOff>
    </xdr:to>
    <xdr:sp macro="" textlink="">
      <xdr:nvSpPr>
        <xdr:cNvPr id="12" name="Line 77"/>
        <xdr:cNvSpPr>
          <a:spLocks noChangeShapeType="1"/>
        </xdr:cNvSpPr>
      </xdr:nvSpPr>
      <xdr:spPr bwMode="auto">
        <a:xfrm flipV="1">
          <a:off x="12372975" y="4124325"/>
          <a:ext cx="638175" cy="533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47625</xdr:colOff>
      <xdr:row>25</xdr:row>
      <xdr:rowOff>76200</xdr:rowOff>
    </xdr:from>
    <xdr:to>
      <xdr:col>23</xdr:col>
      <xdr:colOff>647700</xdr:colOff>
      <xdr:row>28</xdr:row>
      <xdr:rowOff>114300</xdr:rowOff>
    </xdr:to>
    <xdr:sp macro="" textlink="">
      <xdr:nvSpPr>
        <xdr:cNvPr id="13" name="Line 78"/>
        <xdr:cNvSpPr>
          <a:spLocks noChangeShapeType="1"/>
        </xdr:cNvSpPr>
      </xdr:nvSpPr>
      <xdr:spPr bwMode="auto">
        <a:xfrm>
          <a:off x="12372975" y="4133850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10</xdr:row>
      <xdr:rowOff>104775</xdr:rowOff>
    </xdr:from>
    <xdr:to>
      <xdr:col>7</xdr:col>
      <xdr:colOff>676275</xdr:colOff>
      <xdr:row>11</xdr:row>
      <xdr:rowOff>95250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 flipV="1">
          <a:off x="3657600" y="2066925"/>
          <a:ext cx="676275" cy="1714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6</xdr:row>
      <xdr:rowOff>85725</xdr:rowOff>
    </xdr:from>
    <xdr:to>
      <xdr:col>7</xdr:col>
      <xdr:colOff>666750</xdr:colOff>
      <xdr:row>10</xdr:row>
      <xdr:rowOff>104775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 flipV="1">
          <a:off x="3686175" y="1343025"/>
          <a:ext cx="638175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66675</xdr:rowOff>
    </xdr:from>
    <xdr:to>
      <xdr:col>8</xdr:col>
      <xdr:colOff>0</xdr:colOff>
      <xdr:row>7</xdr:row>
      <xdr:rowOff>114300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3657600" y="1323975"/>
          <a:ext cx="685800" cy="2286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5</xdr:row>
      <xdr:rowOff>95250</xdr:rowOff>
    </xdr:from>
    <xdr:to>
      <xdr:col>7</xdr:col>
      <xdr:colOff>676275</xdr:colOff>
      <xdr:row>5</xdr:row>
      <xdr:rowOff>95250</xdr:rowOff>
    </xdr:to>
    <xdr:sp macro="" textlink="">
      <xdr:nvSpPr>
        <xdr:cNvPr id="17" name="Line 22"/>
        <xdr:cNvSpPr>
          <a:spLocks noChangeShapeType="1"/>
        </xdr:cNvSpPr>
      </xdr:nvSpPr>
      <xdr:spPr bwMode="auto">
        <a:xfrm>
          <a:off x="3686175" y="114300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7</xdr:row>
      <xdr:rowOff>76200</xdr:rowOff>
    </xdr:from>
    <xdr:to>
      <xdr:col>8</xdr:col>
      <xdr:colOff>9525</xdr:colOff>
      <xdr:row>11</xdr:row>
      <xdr:rowOff>133350</xdr:rowOff>
    </xdr:to>
    <xdr:sp macro="" textlink="">
      <xdr:nvSpPr>
        <xdr:cNvPr id="18" name="Line 33"/>
        <xdr:cNvSpPr>
          <a:spLocks noChangeShapeType="1"/>
        </xdr:cNvSpPr>
      </xdr:nvSpPr>
      <xdr:spPr bwMode="auto">
        <a:xfrm>
          <a:off x="3657600" y="1514475"/>
          <a:ext cx="695325" cy="76200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12</xdr:row>
      <xdr:rowOff>85725</xdr:rowOff>
    </xdr:from>
    <xdr:to>
      <xdr:col>8</xdr:col>
      <xdr:colOff>19050</xdr:colOff>
      <xdr:row>12</xdr:row>
      <xdr:rowOff>85725</xdr:rowOff>
    </xdr:to>
    <xdr:sp macro="" textlink="">
      <xdr:nvSpPr>
        <xdr:cNvPr id="19" name="Line 28"/>
        <xdr:cNvSpPr>
          <a:spLocks noChangeShapeType="1"/>
        </xdr:cNvSpPr>
      </xdr:nvSpPr>
      <xdr:spPr bwMode="auto">
        <a:xfrm>
          <a:off x="3686175" y="2409825"/>
          <a:ext cx="676275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28</xdr:row>
      <xdr:rowOff>76200</xdr:rowOff>
    </xdr:from>
    <xdr:to>
      <xdr:col>9</xdr:col>
      <xdr:colOff>0</xdr:colOff>
      <xdr:row>29</xdr:row>
      <xdr:rowOff>47625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 flipV="1">
          <a:off x="3695700" y="4657725"/>
          <a:ext cx="714375" cy="152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24</xdr:row>
      <xdr:rowOff>85725</xdr:rowOff>
    </xdr:from>
    <xdr:to>
      <xdr:col>7</xdr:col>
      <xdr:colOff>666750</xdr:colOff>
      <xdr:row>28</xdr:row>
      <xdr:rowOff>104775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 flipV="1">
          <a:off x="3686175" y="3962400"/>
          <a:ext cx="638175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24</xdr:row>
      <xdr:rowOff>104775</xdr:rowOff>
    </xdr:from>
    <xdr:to>
      <xdr:col>9</xdr:col>
      <xdr:colOff>9525</xdr:colOff>
      <xdr:row>25</xdr:row>
      <xdr:rowOff>104775</xdr:rowOff>
    </xdr:to>
    <xdr:sp macro="" textlink="">
      <xdr:nvSpPr>
        <xdr:cNvPr id="22" name="Line 15"/>
        <xdr:cNvSpPr>
          <a:spLocks noChangeShapeType="1"/>
        </xdr:cNvSpPr>
      </xdr:nvSpPr>
      <xdr:spPr bwMode="auto">
        <a:xfrm>
          <a:off x="3667125" y="3981450"/>
          <a:ext cx="752475" cy="18097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23</xdr:row>
      <xdr:rowOff>95250</xdr:rowOff>
    </xdr:from>
    <xdr:to>
      <xdr:col>7</xdr:col>
      <xdr:colOff>676275</xdr:colOff>
      <xdr:row>23</xdr:row>
      <xdr:rowOff>95250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3686175" y="3762375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25</xdr:row>
      <xdr:rowOff>66675</xdr:rowOff>
    </xdr:from>
    <xdr:to>
      <xdr:col>9</xdr:col>
      <xdr:colOff>9525</xdr:colOff>
      <xdr:row>29</xdr:row>
      <xdr:rowOff>104775</xdr:rowOff>
    </xdr:to>
    <xdr:sp macro="" textlink="">
      <xdr:nvSpPr>
        <xdr:cNvPr id="24" name="Line 33"/>
        <xdr:cNvSpPr>
          <a:spLocks noChangeShapeType="1"/>
        </xdr:cNvSpPr>
      </xdr:nvSpPr>
      <xdr:spPr bwMode="auto">
        <a:xfrm>
          <a:off x="3657600" y="4124325"/>
          <a:ext cx="762000" cy="74295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30</xdr:row>
      <xdr:rowOff>66675</xdr:rowOff>
    </xdr:from>
    <xdr:to>
      <xdr:col>9</xdr:col>
      <xdr:colOff>9525</xdr:colOff>
      <xdr:row>30</xdr:row>
      <xdr:rowOff>66675</xdr:rowOff>
    </xdr:to>
    <xdr:sp macro="" textlink="">
      <xdr:nvSpPr>
        <xdr:cNvPr id="25" name="Line 28"/>
        <xdr:cNvSpPr>
          <a:spLocks noChangeShapeType="1"/>
        </xdr:cNvSpPr>
      </xdr:nvSpPr>
      <xdr:spPr bwMode="auto">
        <a:xfrm>
          <a:off x="3676650" y="5010150"/>
          <a:ext cx="74295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17</xdr:row>
      <xdr:rowOff>85725</xdr:rowOff>
    </xdr:from>
    <xdr:to>
      <xdr:col>9</xdr:col>
      <xdr:colOff>19050</xdr:colOff>
      <xdr:row>17</xdr:row>
      <xdr:rowOff>95250</xdr:rowOff>
    </xdr:to>
    <xdr:sp macro="" textlink="">
      <xdr:nvSpPr>
        <xdr:cNvPr id="26" name="Line 28"/>
        <xdr:cNvSpPr>
          <a:spLocks noChangeShapeType="1"/>
        </xdr:cNvSpPr>
      </xdr:nvSpPr>
      <xdr:spPr bwMode="auto">
        <a:xfrm>
          <a:off x="3686175" y="2705100"/>
          <a:ext cx="74295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193675</xdr:colOff>
      <xdr:row>1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9728200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193675</xdr:colOff>
      <xdr:row>40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9728200" y="109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2</xdr:col>
      <xdr:colOff>81914</xdr:colOff>
      <xdr:row>41</xdr:row>
      <xdr:rowOff>0</xdr:rowOff>
    </xdr:from>
    <xdr:to>
      <xdr:col>2</xdr:col>
      <xdr:colOff>1646173</xdr:colOff>
      <xdr:row>41</xdr:row>
      <xdr:rowOff>0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1453514" y="11172825"/>
          <a:ext cx="1564259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スケジュール見本</a:t>
          </a:r>
        </a:p>
      </xdr:txBody>
    </xdr:sp>
    <xdr:clientData/>
  </xdr:twoCellAnchor>
  <xdr:twoCellAnchor>
    <xdr:from>
      <xdr:col>2</xdr:col>
      <xdr:colOff>81914</xdr:colOff>
      <xdr:row>41</xdr:row>
      <xdr:rowOff>0</xdr:rowOff>
    </xdr:from>
    <xdr:to>
      <xdr:col>2</xdr:col>
      <xdr:colOff>1646173</xdr:colOff>
      <xdr:row>41</xdr:row>
      <xdr:rowOff>0</xdr:rowOff>
    </xdr:to>
    <xdr:sp macro="" textlink="">
      <xdr:nvSpPr>
        <xdr:cNvPr id="5" name="Text Box 10"/>
        <xdr:cNvSpPr txBox="1">
          <a:spLocks noChangeArrowheads="1"/>
        </xdr:cNvSpPr>
      </xdr:nvSpPr>
      <xdr:spPr bwMode="auto">
        <a:xfrm>
          <a:off x="1453514" y="11172825"/>
          <a:ext cx="1564259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スケジュール見本</a:t>
          </a:r>
        </a:p>
      </xdr:txBody>
    </xdr:sp>
    <xdr:clientData/>
  </xdr:twoCellAnchor>
  <xdr:oneCellAnchor>
    <xdr:from>
      <xdr:col>38</xdr:col>
      <xdr:colOff>161290</xdr:colOff>
      <xdr:row>1</xdr:row>
      <xdr:rowOff>0</xdr:rowOff>
    </xdr:from>
    <xdr:ext cx="184731" cy="264560"/>
    <xdr:sp macro="" textlink="">
      <xdr:nvSpPr>
        <xdr:cNvPr id="6" name="テキスト ボックス 5"/>
        <xdr:cNvSpPr txBox="1"/>
      </xdr:nvSpPr>
      <xdr:spPr>
        <a:xfrm>
          <a:off x="2804096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38</xdr:col>
      <xdr:colOff>161290</xdr:colOff>
      <xdr:row>40</xdr:row>
      <xdr:rowOff>0</xdr:rowOff>
    </xdr:from>
    <xdr:ext cx="184731" cy="264560"/>
    <xdr:sp macro="" textlink="">
      <xdr:nvSpPr>
        <xdr:cNvPr id="7" name="テキスト ボックス 6"/>
        <xdr:cNvSpPr txBox="1"/>
      </xdr:nvSpPr>
      <xdr:spPr>
        <a:xfrm>
          <a:off x="28040965" y="109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64</xdr:col>
      <xdr:colOff>142240</xdr:colOff>
      <xdr:row>40</xdr:row>
      <xdr:rowOff>0</xdr:rowOff>
    </xdr:from>
    <xdr:ext cx="184731" cy="264560"/>
    <xdr:sp macro="" textlink="">
      <xdr:nvSpPr>
        <xdr:cNvPr id="8" name="テキスト ボックス 7"/>
        <xdr:cNvSpPr txBox="1"/>
      </xdr:nvSpPr>
      <xdr:spPr>
        <a:xfrm>
          <a:off x="46367065" y="109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90</xdr:col>
      <xdr:colOff>195580</xdr:colOff>
      <xdr:row>1</xdr:row>
      <xdr:rowOff>0</xdr:rowOff>
    </xdr:from>
    <xdr:ext cx="184731" cy="264560"/>
    <xdr:sp macro="" textlink="">
      <xdr:nvSpPr>
        <xdr:cNvPr id="9" name="テキスト ボックス 8"/>
        <xdr:cNvSpPr txBox="1"/>
      </xdr:nvSpPr>
      <xdr:spPr>
        <a:xfrm>
          <a:off x="6476555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90</xdr:col>
      <xdr:colOff>195580</xdr:colOff>
      <xdr:row>40</xdr:row>
      <xdr:rowOff>0</xdr:rowOff>
    </xdr:from>
    <xdr:ext cx="184731" cy="264560"/>
    <xdr:sp macro="" textlink="">
      <xdr:nvSpPr>
        <xdr:cNvPr id="10" name="テキスト ボックス 9"/>
        <xdr:cNvSpPr txBox="1"/>
      </xdr:nvSpPr>
      <xdr:spPr>
        <a:xfrm>
          <a:off x="64765555" y="109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1</xdr:row>
      <xdr:rowOff>0</xdr:rowOff>
    </xdr:from>
    <xdr:ext cx="184731" cy="264560"/>
    <xdr:sp macro="" textlink="">
      <xdr:nvSpPr>
        <xdr:cNvPr id="11" name="テキスト ボックス 10"/>
        <xdr:cNvSpPr txBox="1"/>
      </xdr:nvSpPr>
      <xdr:spPr>
        <a:xfrm>
          <a:off x="83051650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41</xdr:row>
      <xdr:rowOff>0</xdr:rowOff>
    </xdr:from>
    <xdr:ext cx="184731" cy="264560"/>
    <xdr:sp macro="" textlink="">
      <xdr:nvSpPr>
        <xdr:cNvPr id="12" name="テキスト ボックス 11"/>
        <xdr:cNvSpPr txBox="1"/>
      </xdr:nvSpPr>
      <xdr:spPr>
        <a:xfrm>
          <a:off x="83051650" y="1117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41</xdr:row>
      <xdr:rowOff>0</xdr:rowOff>
    </xdr:from>
    <xdr:ext cx="184731" cy="264560"/>
    <xdr:sp macro="" textlink="">
      <xdr:nvSpPr>
        <xdr:cNvPr id="13" name="テキスト ボックス 12"/>
        <xdr:cNvSpPr txBox="1"/>
      </xdr:nvSpPr>
      <xdr:spPr>
        <a:xfrm>
          <a:off x="83051650" y="1117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41</xdr:row>
      <xdr:rowOff>0</xdr:rowOff>
    </xdr:from>
    <xdr:ext cx="184731" cy="264560"/>
    <xdr:sp macro="" textlink="">
      <xdr:nvSpPr>
        <xdr:cNvPr id="14" name="テキスト ボックス 13"/>
        <xdr:cNvSpPr txBox="1"/>
      </xdr:nvSpPr>
      <xdr:spPr>
        <a:xfrm>
          <a:off x="83051650" y="1117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41</xdr:row>
      <xdr:rowOff>0</xdr:rowOff>
    </xdr:from>
    <xdr:ext cx="184731" cy="264560"/>
    <xdr:sp macro="" textlink="">
      <xdr:nvSpPr>
        <xdr:cNvPr id="15" name="テキスト ボックス 14"/>
        <xdr:cNvSpPr txBox="1"/>
      </xdr:nvSpPr>
      <xdr:spPr>
        <a:xfrm>
          <a:off x="83051650" y="1117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41</xdr:row>
      <xdr:rowOff>0</xdr:rowOff>
    </xdr:from>
    <xdr:ext cx="184731" cy="264560"/>
    <xdr:sp macro="" textlink="">
      <xdr:nvSpPr>
        <xdr:cNvPr id="16" name="テキスト ボックス 15"/>
        <xdr:cNvSpPr txBox="1"/>
      </xdr:nvSpPr>
      <xdr:spPr>
        <a:xfrm>
          <a:off x="83051650" y="1117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41</xdr:row>
      <xdr:rowOff>0</xdr:rowOff>
    </xdr:from>
    <xdr:ext cx="184731" cy="264560"/>
    <xdr:sp macro="" textlink="">
      <xdr:nvSpPr>
        <xdr:cNvPr id="17" name="テキスト ボックス 16"/>
        <xdr:cNvSpPr txBox="1"/>
      </xdr:nvSpPr>
      <xdr:spPr>
        <a:xfrm>
          <a:off x="83051650" y="1117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41</xdr:row>
      <xdr:rowOff>0</xdr:rowOff>
    </xdr:from>
    <xdr:ext cx="184731" cy="264560"/>
    <xdr:sp macro="" textlink="">
      <xdr:nvSpPr>
        <xdr:cNvPr id="18" name="テキスト ボックス 17"/>
        <xdr:cNvSpPr txBox="1"/>
      </xdr:nvSpPr>
      <xdr:spPr>
        <a:xfrm>
          <a:off x="83051650" y="1117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41</xdr:row>
      <xdr:rowOff>0</xdr:rowOff>
    </xdr:from>
    <xdr:ext cx="184731" cy="264560"/>
    <xdr:sp macro="" textlink="">
      <xdr:nvSpPr>
        <xdr:cNvPr id="19" name="テキスト ボックス 18"/>
        <xdr:cNvSpPr txBox="1"/>
      </xdr:nvSpPr>
      <xdr:spPr>
        <a:xfrm>
          <a:off x="83051650" y="1117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41</xdr:row>
      <xdr:rowOff>0</xdr:rowOff>
    </xdr:from>
    <xdr:ext cx="184731" cy="264560"/>
    <xdr:sp macro="" textlink="">
      <xdr:nvSpPr>
        <xdr:cNvPr id="20" name="テキスト ボックス 19"/>
        <xdr:cNvSpPr txBox="1"/>
      </xdr:nvSpPr>
      <xdr:spPr>
        <a:xfrm>
          <a:off x="83051650" y="1117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41</xdr:row>
      <xdr:rowOff>0</xdr:rowOff>
    </xdr:from>
    <xdr:ext cx="184731" cy="264560"/>
    <xdr:sp macro="" textlink="">
      <xdr:nvSpPr>
        <xdr:cNvPr id="21" name="テキスト ボックス 20"/>
        <xdr:cNvSpPr txBox="1"/>
      </xdr:nvSpPr>
      <xdr:spPr>
        <a:xfrm>
          <a:off x="83051650" y="1117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41</xdr:row>
      <xdr:rowOff>0</xdr:rowOff>
    </xdr:from>
    <xdr:ext cx="184731" cy="264560"/>
    <xdr:sp macro="" textlink="">
      <xdr:nvSpPr>
        <xdr:cNvPr id="22" name="テキスト ボックス 21"/>
        <xdr:cNvSpPr txBox="1"/>
      </xdr:nvSpPr>
      <xdr:spPr>
        <a:xfrm>
          <a:off x="83051650" y="1117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41</xdr:row>
      <xdr:rowOff>0</xdr:rowOff>
    </xdr:from>
    <xdr:ext cx="184731" cy="264560"/>
    <xdr:sp macro="" textlink="">
      <xdr:nvSpPr>
        <xdr:cNvPr id="23" name="テキスト ボックス 22"/>
        <xdr:cNvSpPr txBox="1"/>
      </xdr:nvSpPr>
      <xdr:spPr>
        <a:xfrm>
          <a:off x="83051650" y="1117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41</xdr:row>
      <xdr:rowOff>0</xdr:rowOff>
    </xdr:from>
    <xdr:ext cx="184731" cy="264560"/>
    <xdr:sp macro="" textlink="">
      <xdr:nvSpPr>
        <xdr:cNvPr id="24" name="テキスト ボックス 23"/>
        <xdr:cNvSpPr txBox="1"/>
      </xdr:nvSpPr>
      <xdr:spPr>
        <a:xfrm>
          <a:off x="83051650" y="1117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41</xdr:row>
      <xdr:rowOff>0</xdr:rowOff>
    </xdr:from>
    <xdr:ext cx="184731" cy="264560"/>
    <xdr:sp macro="" textlink="">
      <xdr:nvSpPr>
        <xdr:cNvPr id="25" name="テキスト ボックス 24"/>
        <xdr:cNvSpPr txBox="1"/>
      </xdr:nvSpPr>
      <xdr:spPr>
        <a:xfrm>
          <a:off x="83051650" y="1117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41</xdr:row>
      <xdr:rowOff>0</xdr:rowOff>
    </xdr:from>
    <xdr:ext cx="184731" cy="264560"/>
    <xdr:sp macro="" textlink="">
      <xdr:nvSpPr>
        <xdr:cNvPr id="26" name="テキスト ボックス 25"/>
        <xdr:cNvSpPr txBox="1"/>
      </xdr:nvSpPr>
      <xdr:spPr>
        <a:xfrm>
          <a:off x="83051650" y="1117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41</xdr:row>
      <xdr:rowOff>0</xdr:rowOff>
    </xdr:from>
    <xdr:ext cx="184731" cy="264560"/>
    <xdr:sp macro="" textlink="">
      <xdr:nvSpPr>
        <xdr:cNvPr id="27" name="テキスト ボックス 26"/>
        <xdr:cNvSpPr txBox="1"/>
      </xdr:nvSpPr>
      <xdr:spPr>
        <a:xfrm>
          <a:off x="83051650" y="1117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7</xdr:col>
      <xdr:colOff>262891</xdr:colOff>
      <xdr:row>39</xdr:row>
      <xdr:rowOff>1270</xdr:rowOff>
    </xdr:from>
    <xdr:to>
      <xdr:col>19</xdr:col>
      <xdr:colOff>595611</xdr:colOff>
      <xdr:row>75</xdr:row>
      <xdr:rowOff>136548</xdr:rowOff>
    </xdr:to>
    <xdr:sp macro="" textlink="">
      <xdr:nvSpPr>
        <xdr:cNvPr id="28" name="テキスト ボックス 27"/>
        <xdr:cNvSpPr txBox="1"/>
      </xdr:nvSpPr>
      <xdr:spPr>
        <a:xfrm>
          <a:off x="6558916" y="10735945"/>
          <a:ext cx="7857470" cy="79250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/>
        <a:lstStyle/>
        <a:p>
          <a:pPr>
            <a:lnSpc>
              <a:spcPts val="2500"/>
            </a:lnSpc>
          </a:pPr>
          <a:r>
            <a:rPr kumimoji="1" lang="ja-JP" altLang="en-US" sz="2000"/>
            <a:t>◎第二試合までのチームで</a:t>
          </a:r>
          <a:r>
            <a:rPr kumimoji="1" lang="en-US" altLang="ja-JP" sz="2000"/>
            <a:t>8</a:t>
          </a:r>
          <a:r>
            <a:rPr kumimoji="1" lang="ja-JP" altLang="en-US" sz="2000"/>
            <a:t>時よりコート準備する。</a:t>
          </a:r>
          <a:endParaRPr kumimoji="1" lang="en-US" altLang="ja-JP" sz="2000"/>
        </a:p>
        <a:p>
          <a:pPr>
            <a:lnSpc>
              <a:spcPts val="2500"/>
            </a:lnSpc>
          </a:pPr>
          <a:r>
            <a:rPr kumimoji="1" lang="ja-JP" altLang="en-US" sz="2000"/>
            <a:t>◎当番が２節連続になる場合は、当番チームを変更する。　</a:t>
          </a:r>
        </a:p>
      </xdr:txBody>
    </xdr:sp>
    <xdr:clientData/>
  </xdr:twoCellAnchor>
  <xdr:oneCellAnchor>
    <xdr:from>
      <xdr:col>12</xdr:col>
      <xdr:colOff>193675</xdr:colOff>
      <xdr:row>41</xdr:row>
      <xdr:rowOff>0</xdr:rowOff>
    </xdr:from>
    <xdr:ext cx="184731" cy="264560"/>
    <xdr:sp macro="" textlink="">
      <xdr:nvSpPr>
        <xdr:cNvPr id="29" name="テキスト ボックス 28"/>
        <xdr:cNvSpPr txBox="1"/>
      </xdr:nvSpPr>
      <xdr:spPr>
        <a:xfrm>
          <a:off x="9728200" y="1117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2</xdr:col>
      <xdr:colOff>6984</xdr:colOff>
      <xdr:row>39</xdr:row>
      <xdr:rowOff>3078</xdr:rowOff>
    </xdr:from>
    <xdr:to>
      <xdr:col>4</xdr:col>
      <xdr:colOff>1138289</xdr:colOff>
      <xdr:row>75</xdr:row>
      <xdr:rowOff>301772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1378584" y="10737753"/>
          <a:ext cx="3303005" cy="955919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基本スケジュール設定</a:t>
          </a:r>
          <a:endParaRPr lang="en-US" altLang="ja-JP" sz="2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endParaRPr lang="en-US" altLang="ja-JP" sz="2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各種状況により調整有り</a:t>
          </a:r>
        </a:p>
      </xdr:txBody>
    </xdr:sp>
    <xdr:clientData/>
  </xdr:twoCellAnchor>
  <xdr:oneCellAnchor>
    <xdr:from>
      <xdr:col>38</xdr:col>
      <xdr:colOff>161290</xdr:colOff>
      <xdr:row>41</xdr:row>
      <xdr:rowOff>0</xdr:rowOff>
    </xdr:from>
    <xdr:ext cx="184731" cy="264560"/>
    <xdr:sp macro="" textlink="">
      <xdr:nvSpPr>
        <xdr:cNvPr id="31" name="テキスト ボックス 30"/>
        <xdr:cNvSpPr txBox="1"/>
      </xdr:nvSpPr>
      <xdr:spPr>
        <a:xfrm>
          <a:off x="28040965" y="1117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64</xdr:col>
      <xdr:colOff>142240</xdr:colOff>
      <xdr:row>41</xdr:row>
      <xdr:rowOff>0</xdr:rowOff>
    </xdr:from>
    <xdr:ext cx="184731" cy="264560"/>
    <xdr:sp macro="" textlink="">
      <xdr:nvSpPr>
        <xdr:cNvPr id="32" name="テキスト ボックス 31"/>
        <xdr:cNvSpPr txBox="1"/>
      </xdr:nvSpPr>
      <xdr:spPr>
        <a:xfrm>
          <a:off x="46367065" y="1117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90</xdr:col>
      <xdr:colOff>195580</xdr:colOff>
      <xdr:row>41</xdr:row>
      <xdr:rowOff>0</xdr:rowOff>
    </xdr:from>
    <xdr:ext cx="184731" cy="264560"/>
    <xdr:sp macro="" textlink="">
      <xdr:nvSpPr>
        <xdr:cNvPr id="33" name="テキスト ボックス 32"/>
        <xdr:cNvSpPr txBox="1"/>
      </xdr:nvSpPr>
      <xdr:spPr>
        <a:xfrm>
          <a:off x="64765555" y="1117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41</xdr:row>
      <xdr:rowOff>0</xdr:rowOff>
    </xdr:from>
    <xdr:ext cx="184731" cy="264560"/>
    <xdr:sp macro="" textlink="">
      <xdr:nvSpPr>
        <xdr:cNvPr id="34" name="テキスト ボックス 33"/>
        <xdr:cNvSpPr txBox="1"/>
      </xdr:nvSpPr>
      <xdr:spPr>
        <a:xfrm>
          <a:off x="83051650" y="1117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76</xdr:row>
      <xdr:rowOff>0</xdr:rowOff>
    </xdr:from>
    <xdr:ext cx="184731" cy="264560"/>
    <xdr:sp macro="" textlink="">
      <xdr:nvSpPr>
        <xdr:cNvPr id="35" name="テキスト ボックス 34"/>
        <xdr:cNvSpPr txBox="1"/>
      </xdr:nvSpPr>
      <xdr:spPr>
        <a:xfrm>
          <a:off x="83051650" y="1169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78</xdr:row>
      <xdr:rowOff>0</xdr:rowOff>
    </xdr:from>
    <xdr:ext cx="184731" cy="264560"/>
    <xdr:sp macro="" textlink="">
      <xdr:nvSpPr>
        <xdr:cNvPr id="36" name="テキスト ボックス 35"/>
        <xdr:cNvSpPr txBox="1"/>
      </xdr:nvSpPr>
      <xdr:spPr>
        <a:xfrm>
          <a:off x="830516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80</xdr:row>
      <xdr:rowOff>0</xdr:rowOff>
    </xdr:from>
    <xdr:ext cx="184731" cy="264560"/>
    <xdr:sp macro="" textlink="">
      <xdr:nvSpPr>
        <xdr:cNvPr id="37" name="テキスト ボックス 36"/>
        <xdr:cNvSpPr txBox="1"/>
      </xdr:nvSpPr>
      <xdr:spPr>
        <a:xfrm>
          <a:off x="83051650" y="1265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82</xdr:row>
      <xdr:rowOff>0</xdr:rowOff>
    </xdr:from>
    <xdr:ext cx="184731" cy="264560"/>
    <xdr:sp macro="" textlink="">
      <xdr:nvSpPr>
        <xdr:cNvPr id="38" name="テキスト ボックス 37"/>
        <xdr:cNvSpPr txBox="1"/>
      </xdr:nvSpPr>
      <xdr:spPr>
        <a:xfrm>
          <a:off x="83051650" y="1330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84</xdr:row>
      <xdr:rowOff>0</xdr:rowOff>
    </xdr:from>
    <xdr:ext cx="184731" cy="264560"/>
    <xdr:sp macro="" textlink="">
      <xdr:nvSpPr>
        <xdr:cNvPr id="39" name="テキスト ボックス 38"/>
        <xdr:cNvSpPr txBox="1"/>
      </xdr:nvSpPr>
      <xdr:spPr>
        <a:xfrm>
          <a:off x="83051650" y="1395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86</xdr:row>
      <xdr:rowOff>0</xdr:rowOff>
    </xdr:from>
    <xdr:ext cx="184731" cy="264560"/>
    <xdr:sp macro="" textlink="">
      <xdr:nvSpPr>
        <xdr:cNvPr id="40" name="テキスト ボックス 39"/>
        <xdr:cNvSpPr txBox="1"/>
      </xdr:nvSpPr>
      <xdr:spPr>
        <a:xfrm>
          <a:off x="83051650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88</xdr:row>
      <xdr:rowOff>0</xdr:rowOff>
    </xdr:from>
    <xdr:ext cx="184731" cy="264560"/>
    <xdr:sp macro="" textlink="">
      <xdr:nvSpPr>
        <xdr:cNvPr id="41" name="テキスト ボックス 40"/>
        <xdr:cNvSpPr txBox="1"/>
      </xdr:nvSpPr>
      <xdr:spPr>
        <a:xfrm>
          <a:off x="83051650" y="1524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90</xdr:row>
      <xdr:rowOff>0</xdr:rowOff>
    </xdr:from>
    <xdr:ext cx="184731" cy="264560"/>
    <xdr:sp macro="" textlink="">
      <xdr:nvSpPr>
        <xdr:cNvPr id="42" name="テキスト ボックス 41"/>
        <xdr:cNvSpPr txBox="1"/>
      </xdr:nvSpPr>
      <xdr:spPr>
        <a:xfrm>
          <a:off x="83051650" y="158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92</xdr:row>
      <xdr:rowOff>0</xdr:rowOff>
    </xdr:from>
    <xdr:ext cx="184731" cy="264560"/>
    <xdr:sp macro="" textlink="">
      <xdr:nvSpPr>
        <xdr:cNvPr id="43" name="テキスト ボックス 42"/>
        <xdr:cNvSpPr txBox="1"/>
      </xdr:nvSpPr>
      <xdr:spPr>
        <a:xfrm>
          <a:off x="83051650" y="1626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94</xdr:row>
      <xdr:rowOff>0</xdr:rowOff>
    </xdr:from>
    <xdr:ext cx="184731" cy="264560"/>
    <xdr:sp macro="" textlink="">
      <xdr:nvSpPr>
        <xdr:cNvPr id="44" name="テキスト ボックス 43"/>
        <xdr:cNvSpPr txBox="1"/>
      </xdr:nvSpPr>
      <xdr:spPr>
        <a:xfrm>
          <a:off x="83051650" y="1679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96</xdr:row>
      <xdr:rowOff>0</xdr:rowOff>
    </xdr:from>
    <xdr:ext cx="184731" cy="264560"/>
    <xdr:sp macro="" textlink="">
      <xdr:nvSpPr>
        <xdr:cNvPr id="45" name="テキスト ボックス 44"/>
        <xdr:cNvSpPr txBox="1"/>
      </xdr:nvSpPr>
      <xdr:spPr>
        <a:xfrm>
          <a:off x="83051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98</xdr:row>
      <xdr:rowOff>0</xdr:rowOff>
    </xdr:from>
    <xdr:ext cx="184731" cy="264560"/>
    <xdr:sp macro="" textlink="">
      <xdr:nvSpPr>
        <xdr:cNvPr id="46" name="テキスト ボックス 45"/>
        <xdr:cNvSpPr txBox="1"/>
      </xdr:nvSpPr>
      <xdr:spPr>
        <a:xfrm>
          <a:off x="83051650" y="1785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100</xdr:row>
      <xdr:rowOff>0</xdr:rowOff>
    </xdr:from>
    <xdr:ext cx="184731" cy="264560"/>
    <xdr:sp macro="" textlink="">
      <xdr:nvSpPr>
        <xdr:cNvPr id="47" name="テキスト ボックス 46"/>
        <xdr:cNvSpPr txBox="1"/>
      </xdr:nvSpPr>
      <xdr:spPr>
        <a:xfrm>
          <a:off x="83051650" y="1850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102</xdr:row>
      <xdr:rowOff>0</xdr:rowOff>
    </xdr:from>
    <xdr:ext cx="184731" cy="264560"/>
    <xdr:sp macro="" textlink="">
      <xdr:nvSpPr>
        <xdr:cNvPr id="48" name="テキスト ボックス 47"/>
        <xdr:cNvSpPr txBox="1"/>
      </xdr:nvSpPr>
      <xdr:spPr>
        <a:xfrm>
          <a:off x="83051650" y="1915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104</xdr:row>
      <xdr:rowOff>0</xdr:rowOff>
    </xdr:from>
    <xdr:ext cx="184731" cy="264560"/>
    <xdr:sp macro="" textlink="">
      <xdr:nvSpPr>
        <xdr:cNvPr id="49" name="テキスト ボックス 48"/>
        <xdr:cNvSpPr txBox="1"/>
      </xdr:nvSpPr>
      <xdr:spPr>
        <a:xfrm>
          <a:off x="83051650" y="1980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116</xdr:col>
      <xdr:colOff>136525</xdr:colOff>
      <xdr:row>106</xdr:row>
      <xdr:rowOff>0</xdr:rowOff>
    </xdr:from>
    <xdr:ext cx="184731" cy="264560"/>
    <xdr:sp macro="" textlink="">
      <xdr:nvSpPr>
        <xdr:cNvPr id="50" name="テキスト ボックス 49"/>
        <xdr:cNvSpPr txBox="1"/>
      </xdr:nvSpPr>
      <xdr:spPr>
        <a:xfrm>
          <a:off x="83051650" y="2043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114</xdr:col>
      <xdr:colOff>1054736</xdr:colOff>
      <xdr:row>19</xdr:row>
      <xdr:rowOff>3176</xdr:rowOff>
    </xdr:from>
    <xdr:to>
      <xdr:col>122</xdr:col>
      <xdr:colOff>906845</xdr:colOff>
      <xdr:row>21</xdr:row>
      <xdr:rowOff>89615</xdr:rowOff>
    </xdr:to>
    <xdr:sp macro="" textlink="">
      <xdr:nvSpPr>
        <xdr:cNvPr id="51" name="テキスト ボックス 50"/>
        <xdr:cNvSpPr txBox="1"/>
      </xdr:nvSpPr>
      <xdr:spPr>
        <a:xfrm>
          <a:off x="82655411" y="5241926"/>
          <a:ext cx="4262184" cy="610314"/>
        </a:xfrm>
        <a:prstGeom prst="rect">
          <a:avLst/>
        </a:prstGeom>
        <a:solidFill>
          <a:srgbClr val="02D4FE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表彰は、表彰該当チームのみで実施</a:t>
          </a:r>
        </a:p>
        <a:p>
          <a:r>
            <a:rPr kumimoji="1" lang="ja-JP" altLang="en-US" sz="1400"/>
            <a:t>　</a:t>
          </a:r>
          <a:r>
            <a:rPr kumimoji="1" lang="en-US" altLang="ja-JP" sz="1400"/>
            <a:t>※</a:t>
          </a:r>
          <a:r>
            <a:rPr kumimoji="1" lang="ja-JP" altLang="en-US" sz="1400"/>
            <a:t>表彰準備でき次第、</a:t>
          </a:r>
          <a:r>
            <a:rPr kumimoji="1" lang="en-US" altLang="ja-JP" sz="1400"/>
            <a:t>1</a:t>
          </a:r>
          <a:r>
            <a:rPr kumimoji="1" lang="ja-JP" altLang="en-US" sz="1400"/>
            <a:t>チームごとに本部前で行う。</a:t>
          </a:r>
        </a:p>
      </xdr:txBody>
    </xdr:sp>
    <xdr:clientData/>
  </xdr:twoCellAnchor>
  <xdr:twoCellAnchor>
    <xdr:from>
      <xdr:col>2</xdr:col>
      <xdr:colOff>285750</xdr:colOff>
      <xdr:row>11</xdr:row>
      <xdr:rowOff>254000</xdr:rowOff>
    </xdr:from>
    <xdr:to>
      <xdr:col>103</xdr:col>
      <xdr:colOff>381000</xdr:colOff>
      <xdr:row>32</xdr:row>
      <xdr:rowOff>215900</xdr:rowOff>
    </xdr:to>
    <xdr:sp macro="" textlink="">
      <xdr:nvSpPr>
        <xdr:cNvPr id="53" name="テキスト ボックス 52"/>
        <xdr:cNvSpPr txBox="1"/>
      </xdr:nvSpPr>
      <xdr:spPr>
        <a:xfrm>
          <a:off x="1657350" y="3111500"/>
          <a:ext cx="72256650" cy="600075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71</xdr:col>
      <xdr:colOff>152400</xdr:colOff>
      <xdr:row>8</xdr:row>
      <xdr:rowOff>38100</xdr:rowOff>
    </xdr:from>
    <xdr:to>
      <xdr:col>77</xdr:col>
      <xdr:colOff>495300</xdr:colOff>
      <xdr:row>8</xdr:row>
      <xdr:rowOff>285750</xdr:rowOff>
    </xdr:to>
    <xdr:sp macro="" textlink="">
      <xdr:nvSpPr>
        <xdr:cNvPr id="54" name="テキスト ボックス 53"/>
        <xdr:cNvSpPr txBox="1"/>
      </xdr:nvSpPr>
      <xdr:spPr>
        <a:xfrm>
          <a:off x="50663475" y="1924050"/>
          <a:ext cx="4267200" cy="2476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SAKAE</a:t>
          </a:r>
          <a:r>
            <a:rPr kumimoji="1" lang="ja-JP" altLang="en-US" sz="1000"/>
            <a:t>優先　練習試合枠</a:t>
          </a:r>
        </a:p>
      </xdr:txBody>
    </xdr:sp>
    <xdr:clientData/>
  </xdr:twoCellAnchor>
  <xdr:twoCellAnchor>
    <xdr:from>
      <xdr:col>71</xdr:col>
      <xdr:colOff>209550</xdr:colOff>
      <xdr:row>11</xdr:row>
      <xdr:rowOff>19050</xdr:rowOff>
    </xdr:from>
    <xdr:to>
      <xdr:col>77</xdr:col>
      <xdr:colOff>552450</xdr:colOff>
      <xdr:row>11</xdr:row>
      <xdr:rowOff>266700</xdr:rowOff>
    </xdr:to>
    <xdr:sp macro="" textlink="">
      <xdr:nvSpPr>
        <xdr:cNvPr id="55" name="テキスト ボックス 54"/>
        <xdr:cNvSpPr txBox="1"/>
      </xdr:nvSpPr>
      <xdr:spPr>
        <a:xfrm>
          <a:off x="50720625" y="2857500"/>
          <a:ext cx="4267200" cy="2476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明生優先　練習試合枠</a:t>
          </a:r>
        </a:p>
      </xdr:txBody>
    </xdr:sp>
    <xdr:clientData/>
  </xdr:twoCellAnchor>
  <xdr:twoCellAnchor>
    <xdr:from>
      <xdr:col>123</xdr:col>
      <xdr:colOff>209550</xdr:colOff>
      <xdr:row>8</xdr:row>
      <xdr:rowOff>38100</xdr:rowOff>
    </xdr:from>
    <xdr:to>
      <xdr:col>129</xdr:col>
      <xdr:colOff>552450</xdr:colOff>
      <xdr:row>8</xdr:row>
      <xdr:rowOff>285750</xdr:rowOff>
    </xdr:to>
    <xdr:sp macro="" textlink="">
      <xdr:nvSpPr>
        <xdr:cNvPr id="56" name="テキスト ボックス 55"/>
        <xdr:cNvSpPr txBox="1"/>
      </xdr:nvSpPr>
      <xdr:spPr>
        <a:xfrm>
          <a:off x="88315800" y="1981200"/>
          <a:ext cx="4305300" cy="2476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SAKAE</a:t>
          </a:r>
          <a:r>
            <a:rPr kumimoji="1" lang="ja-JP" altLang="en-US" sz="1000"/>
            <a:t>優先　練習試合枠</a:t>
          </a:r>
        </a:p>
      </xdr:txBody>
    </xdr:sp>
    <xdr:clientData/>
  </xdr:twoCellAnchor>
  <xdr:twoCellAnchor>
    <xdr:from>
      <xdr:col>122</xdr:col>
      <xdr:colOff>38100</xdr:colOff>
      <xdr:row>11</xdr:row>
      <xdr:rowOff>38100</xdr:rowOff>
    </xdr:from>
    <xdr:to>
      <xdr:col>125</xdr:col>
      <xdr:colOff>781050</xdr:colOff>
      <xdr:row>11</xdr:row>
      <xdr:rowOff>285750</xdr:rowOff>
    </xdr:to>
    <xdr:sp macro="" textlink="">
      <xdr:nvSpPr>
        <xdr:cNvPr id="58" name="テキスト ボックス 57"/>
        <xdr:cNvSpPr txBox="1"/>
      </xdr:nvSpPr>
      <xdr:spPr>
        <a:xfrm>
          <a:off x="86048850" y="2933700"/>
          <a:ext cx="3048000" cy="2476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明生優先　練習試合枠</a:t>
          </a:r>
        </a:p>
      </xdr:txBody>
    </xdr:sp>
    <xdr:clientData/>
  </xdr:twoCellAnchor>
  <xdr:twoCellAnchor>
    <xdr:from>
      <xdr:col>123</xdr:col>
      <xdr:colOff>123825</xdr:colOff>
      <xdr:row>26</xdr:row>
      <xdr:rowOff>57150</xdr:rowOff>
    </xdr:from>
    <xdr:to>
      <xdr:col>129</xdr:col>
      <xdr:colOff>466725</xdr:colOff>
      <xdr:row>26</xdr:row>
      <xdr:rowOff>304800</xdr:rowOff>
    </xdr:to>
    <xdr:sp macro="" textlink="">
      <xdr:nvSpPr>
        <xdr:cNvPr id="59" name="テキスト ボックス 58"/>
        <xdr:cNvSpPr txBox="1"/>
      </xdr:nvSpPr>
      <xdr:spPr>
        <a:xfrm>
          <a:off x="87325200" y="7086600"/>
          <a:ext cx="4267200" cy="2476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SAKAE</a:t>
          </a:r>
          <a:r>
            <a:rPr kumimoji="1" lang="ja-JP" altLang="en-US" sz="1000"/>
            <a:t>ホワイト優先　練習試合枠</a:t>
          </a:r>
        </a:p>
      </xdr:txBody>
    </xdr:sp>
    <xdr:clientData/>
  </xdr:twoCellAnchor>
  <xdr:twoCellAnchor>
    <xdr:from>
      <xdr:col>123</xdr:col>
      <xdr:colOff>123825</xdr:colOff>
      <xdr:row>28</xdr:row>
      <xdr:rowOff>47625</xdr:rowOff>
    </xdr:from>
    <xdr:to>
      <xdr:col>129</xdr:col>
      <xdr:colOff>466725</xdr:colOff>
      <xdr:row>28</xdr:row>
      <xdr:rowOff>295275</xdr:rowOff>
    </xdr:to>
    <xdr:sp macro="" textlink="">
      <xdr:nvSpPr>
        <xdr:cNvPr id="60" name="テキスト ボックス 59"/>
        <xdr:cNvSpPr txBox="1"/>
      </xdr:nvSpPr>
      <xdr:spPr>
        <a:xfrm>
          <a:off x="87325200" y="7734300"/>
          <a:ext cx="4267200" cy="2476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KAWANO</a:t>
          </a:r>
          <a:r>
            <a:rPr kumimoji="1" lang="ja-JP" altLang="en-US" sz="1000"/>
            <a:t>優先　練習試合枠</a:t>
          </a:r>
        </a:p>
      </xdr:txBody>
    </xdr:sp>
    <xdr:clientData/>
  </xdr:twoCellAnchor>
  <xdr:twoCellAnchor>
    <xdr:from>
      <xdr:col>123</xdr:col>
      <xdr:colOff>114300</xdr:colOff>
      <xdr:row>29</xdr:row>
      <xdr:rowOff>38100</xdr:rowOff>
    </xdr:from>
    <xdr:to>
      <xdr:col>129</xdr:col>
      <xdr:colOff>457200</xdr:colOff>
      <xdr:row>29</xdr:row>
      <xdr:rowOff>285750</xdr:rowOff>
    </xdr:to>
    <xdr:sp macro="" textlink="">
      <xdr:nvSpPr>
        <xdr:cNvPr id="61" name="テキスト ボックス 60"/>
        <xdr:cNvSpPr txBox="1"/>
      </xdr:nvSpPr>
      <xdr:spPr>
        <a:xfrm>
          <a:off x="87315675" y="8048625"/>
          <a:ext cx="4267200" cy="2476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i &amp; K</a:t>
          </a:r>
          <a:r>
            <a:rPr kumimoji="1" lang="ja-JP" altLang="en-US" sz="1000"/>
            <a:t>優先　練習試合枠</a:t>
          </a:r>
        </a:p>
      </xdr:txBody>
    </xdr:sp>
    <xdr:clientData/>
  </xdr:twoCellAnchor>
  <xdr:twoCellAnchor>
    <xdr:from>
      <xdr:col>122</xdr:col>
      <xdr:colOff>47625</xdr:colOff>
      <xdr:row>27</xdr:row>
      <xdr:rowOff>47625</xdr:rowOff>
    </xdr:from>
    <xdr:to>
      <xdr:col>125</xdr:col>
      <xdr:colOff>790575</xdr:colOff>
      <xdr:row>27</xdr:row>
      <xdr:rowOff>295275</xdr:rowOff>
    </xdr:to>
    <xdr:sp macro="" textlink="">
      <xdr:nvSpPr>
        <xdr:cNvPr id="62" name="テキスト ボックス 61"/>
        <xdr:cNvSpPr txBox="1"/>
      </xdr:nvSpPr>
      <xdr:spPr>
        <a:xfrm>
          <a:off x="86058375" y="7410450"/>
          <a:ext cx="3048000" cy="2476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稲生優先　練習試合枠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165" cy="266520"/>
    <xdr:sp macro="" textlink="">
      <xdr:nvSpPr>
        <xdr:cNvPr id="2" name="テキスト ボックス 1"/>
        <xdr:cNvSpPr txBox="1"/>
      </xdr:nvSpPr>
      <xdr:spPr>
        <a:xfrm>
          <a:off x="0" y="0"/>
          <a:ext cx="190165" cy="266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90165" cy="266520"/>
    <xdr:sp macro="" textlink="">
      <xdr:nvSpPr>
        <xdr:cNvPr id="3" name="テキスト ボックス 2"/>
        <xdr:cNvSpPr txBox="1"/>
      </xdr:nvSpPr>
      <xdr:spPr>
        <a:xfrm>
          <a:off x="0" y="0"/>
          <a:ext cx="190165" cy="266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90165" cy="266520"/>
    <xdr:sp macro="" textlink="">
      <xdr:nvSpPr>
        <xdr:cNvPr id="4" name="テキスト ボックス 3"/>
        <xdr:cNvSpPr txBox="1"/>
      </xdr:nvSpPr>
      <xdr:spPr>
        <a:xfrm>
          <a:off x="0" y="0"/>
          <a:ext cx="190165" cy="266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90165" cy="266520"/>
    <xdr:sp macro="" textlink="">
      <xdr:nvSpPr>
        <xdr:cNvPr id="5" name="テキスト ボックス 4"/>
        <xdr:cNvSpPr txBox="1"/>
      </xdr:nvSpPr>
      <xdr:spPr>
        <a:xfrm>
          <a:off x="0" y="0"/>
          <a:ext cx="190165" cy="266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90165" cy="266520"/>
    <xdr:sp macro="" textlink="">
      <xdr:nvSpPr>
        <xdr:cNvPr id="6" name="テキスト ボックス 5"/>
        <xdr:cNvSpPr txBox="1"/>
      </xdr:nvSpPr>
      <xdr:spPr>
        <a:xfrm>
          <a:off x="0" y="0"/>
          <a:ext cx="190165" cy="266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1181100</xdr:colOff>
      <xdr:row>0</xdr:row>
      <xdr:rowOff>0</xdr:rowOff>
    </xdr:from>
    <xdr:ext cx="184731" cy="264560"/>
    <xdr:sp macro="" textlink="">
      <xdr:nvSpPr>
        <xdr:cNvPr id="7" name="テキスト ボックス 6"/>
        <xdr:cNvSpPr txBox="1"/>
      </xdr:nvSpPr>
      <xdr:spPr>
        <a:xfrm>
          <a:off x="42481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90165" cy="266520"/>
    <xdr:sp macro="" textlink="">
      <xdr:nvSpPr>
        <xdr:cNvPr id="8" name="テキスト ボックス 7"/>
        <xdr:cNvSpPr txBox="1"/>
      </xdr:nvSpPr>
      <xdr:spPr>
        <a:xfrm>
          <a:off x="0" y="0"/>
          <a:ext cx="190165" cy="266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90165" cy="266520"/>
    <xdr:sp macro="" textlink="">
      <xdr:nvSpPr>
        <xdr:cNvPr id="9" name="テキスト ボックス 8"/>
        <xdr:cNvSpPr txBox="1"/>
      </xdr:nvSpPr>
      <xdr:spPr>
        <a:xfrm>
          <a:off x="0" y="0"/>
          <a:ext cx="190165" cy="266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90165" cy="266520"/>
    <xdr:sp macro="" textlink="">
      <xdr:nvSpPr>
        <xdr:cNvPr id="10" name="テキスト ボックス 9"/>
        <xdr:cNvSpPr txBox="1"/>
      </xdr:nvSpPr>
      <xdr:spPr>
        <a:xfrm>
          <a:off x="0" y="0"/>
          <a:ext cx="190165" cy="266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90165" cy="266520"/>
    <xdr:sp macro="" textlink="">
      <xdr:nvSpPr>
        <xdr:cNvPr id="11" name="テキスト ボックス 10"/>
        <xdr:cNvSpPr txBox="1"/>
      </xdr:nvSpPr>
      <xdr:spPr>
        <a:xfrm>
          <a:off x="0" y="0"/>
          <a:ext cx="190165" cy="266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90165" cy="266520"/>
    <xdr:sp macro="" textlink="">
      <xdr:nvSpPr>
        <xdr:cNvPr id="12" name="テキスト ボックス 11"/>
        <xdr:cNvSpPr txBox="1"/>
      </xdr:nvSpPr>
      <xdr:spPr>
        <a:xfrm>
          <a:off x="0" y="0"/>
          <a:ext cx="190165" cy="266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90165" cy="266520"/>
    <xdr:sp macro="" textlink="">
      <xdr:nvSpPr>
        <xdr:cNvPr id="13" name="テキスト ボックス 12"/>
        <xdr:cNvSpPr txBox="1"/>
      </xdr:nvSpPr>
      <xdr:spPr>
        <a:xfrm>
          <a:off x="0" y="0"/>
          <a:ext cx="190165" cy="266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1181100</xdr:colOff>
      <xdr:row>0</xdr:row>
      <xdr:rowOff>0</xdr:rowOff>
    </xdr:from>
    <xdr:ext cx="184731" cy="264560"/>
    <xdr:sp macro="" textlink="">
      <xdr:nvSpPr>
        <xdr:cNvPr id="14" name="テキスト ボックス 13"/>
        <xdr:cNvSpPr txBox="1"/>
      </xdr:nvSpPr>
      <xdr:spPr>
        <a:xfrm>
          <a:off x="42481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90165" cy="266520"/>
    <xdr:sp macro="" textlink="">
      <xdr:nvSpPr>
        <xdr:cNvPr id="15" name="テキスト ボックス 14"/>
        <xdr:cNvSpPr txBox="1"/>
      </xdr:nvSpPr>
      <xdr:spPr>
        <a:xfrm>
          <a:off x="0" y="0"/>
          <a:ext cx="190165" cy="266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90165" cy="266520"/>
    <xdr:sp macro="" textlink="">
      <xdr:nvSpPr>
        <xdr:cNvPr id="16" name="テキスト ボックス 15"/>
        <xdr:cNvSpPr txBox="1"/>
      </xdr:nvSpPr>
      <xdr:spPr>
        <a:xfrm>
          <a:off x="0" y="0"/>
          <a:ext cx="190165" cy="266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90165" cy="266520"/>
    <xdr:sp macro="" textlink="">
      <xdr:nvSpPr>
        <xdr:cNvPr id="17" name="テキスト ボックス 16"/>
        <xdr:cNvSpPr txBox="1"/>
      </xdr:nvSpPr>
      <xdr:spPr>
        <a:xfrm>
          <a:off x="0" y="0"/>
          <a:ext cx="190165" cy="266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90165" cy="266520"/>
    <xdr:sp macro="" textlink="">
      <xdr:nvSpPr>
        <xdr:cNvPr id="18" name="テキスト ボックス 17"/>
        <xdr:cNvSpPr txBox="1"/>
      </xdr:nvSpPr>
      <xdr:spPr>
        <a:xfrm>
          <a:off x="0" y="0"/>
          <a:ext cx="190165" cy="266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90165" cy="266520"/>
    <xdr:sp macro="" textlink="">
      <xdr:nvSpPr>
        <xdr:cNvPr id="19" name="テキスト ボックス 18"/>
        <xdr:cNvSpPr txBox="1"/>
      </xdr:nvSpPr>
      <xdr:spPr>
        <a:xfrm>
          <a:off x="0" y="0"/>
          <a:ext cx="190165" cy="266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90165" cy="266520"/>
    <xdr:sp macro="" textlink="">
      <xdr:nvSpPr>
        <xdr:cNvPr id="20" name="テキスト ボックス 19"/>
        <xdr:cNvSpPr txBox="1"/>
      </xdr:nvSpPr>
      <xdr:spPr>
        <a:xfrm>
          <a:off x="0" y="0"/>
          <a:ext cx="190165" cy="266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1181100</xdr:colOff>
      <xdr:row>0</xdr:row>
      <xdr:rowOff>0</xdr:rowOff>
    </xdr:from>
    <xdr:ext cx="184731" cy="264560"/>
    <xdr:sp macro="" textlink="">
      <xdr:nvSpPr>
        <xdr:cNvPr id="21" name="テキスト ボックス 20"/>
        <xdr:cNvSpPr txBox="1"/>
      </xdr:nvSpPr>
      <xdr:spPr>
        <a:xfrm>
          <a:off x="42481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90165" cy="266520"/>
    <xdr:sp macro="" textlink="">
      <xdr:nvSpPr>
        <xdr:cNvPr id="22" name="テキスト ボックス 21"/>
        <xdr:cNvSpPr txBox="1"/>
      </xdr:nvSpPr>
      <xdr:spPr>
        <a:xfrm>
          <a:off x="0" y="0"/>
          <a:ext cx="190165" cy="266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90165" cy="266520"/>
    <xdr:sp macro="" textlink="">
      <xdr:nvSpPr>
        <xdr:cNvPr id="23" name="テキスト ボックス 22"/>
        <xdr:cNvSpPr txBox="1"/>
      </xdr:nvSpPr>
      <xdr:spPr>
        <a:xfrm>
          <a:off x="0" y="0"/>
          <a:ext cx="190165" cy="266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90165" cy="266520"/>
    <xdr:sp macro="" textlink="">
      <xdr:nvSpPr>
        <xdr:cNvPr id="24" name="テキスト ボックス 23"/>
        <xdr:cNvSpPr txBox="1"/>
      </xdr:nvSpPr>
      <xdr:spPr>
        <a:xfrm>
          <a:off x="0" y="0"/>
          <a:ext cx="190165" cy="266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90165" cy="266520"/>
    <xdr:sp macro="" textlink="">
      <xdr:nvSpPr>
        <xdr:cNvPr id="25" name="テキスト ボックス 24"/>
        <xdr:cNvSpPr txBox="1"/>
      </xdr:nvSpPr>
      <xdr:spPr>
        <a:xfrm>
          <a:off x="0" y="0"/>
          <a:ext cx="190165" cy="266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90165" cy="266520"/>
    <xdr:sp macro="" textlink="">
      <xdr:nvSpPr>
        <xdr:cNvPr id="26" name="テキスト ボックス 25"/>
        <xdr:cNvSpPr txBox="1"/>
      </xdr:nvSpPr>
      <xdr:spPr>
        <a:xfrm>
          <a:off x="0" y="0"/>
          <a:ext cx="190165" cy="266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90165" cy="266520"/>
    <xdr:sp macro="" textlink="">
      <xdr:nvSpPr>
        <xdr:cNvPr id="27" name="テキスト ボックス 26"/>
        <xdr:cNvSpPr txBox="1"/>
      </xdr:nvSpPr>
      <xdr:spPr>
        <a:xfrm>
          <a:off x="0" y="0"/>
          <a:ext cx="190165" cy="266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1181100</xdr:colOff>
      <xdr:row>0</xdr:row>
      <xdr:rowOff>0</xdr:rowOff>
    </xdr:from>
    <xdr:ext cx="184731" cy="264560"/>
    <xdr:sp macro="" textlink="">
      <xdr:nvSpPr>
        <xdr:cNvPr id="28" name="テキスト ボックス 27"/>
        <xdr:cNvSpPr txBox="1"/>
      </xdr:nvSpPr>
      <xdr:spPr>
        <a:xfrm>
          <a:off x="42481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90165" cy="266520"/>
    <xdr:sp macro="" textlink="">
      <xdr:nvSpPr>
        <xdr:cNvPr id="29" name="テキスト ボックス 28"/>
        <xdr:cNvSpPr txBox="1"/>
      </xdr:nvSpPr>
      <xdr:spPr>
        <a:xfrm>
          <a:off x="0" y="0"/>
          <a:ext cx="190165" cy="266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</xdr:col>
      <xdr:colOff>1181100</xdr:colOff>
      <xdr:row>0</xdr:row>
      <xdr:rowOff>0</xdr:rowOff>
    </xdr:from>
    <xdr:ext cx="184731" cy="264560"/>
    <xdr:sp macro="" textlink="">
      <xdr:nvSpPr>
        <xdr:cNvPr id="30" name="テキスト ボックス 29"/>
        <xdr:cNvSpPr txBox="1"/>
      </xdr:nvSpPr>
      <xdr:spPr>
        <a:xfrm>
          <a:off x="7181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</xdr:col>
      <xdr:colOff>1181100</xdr:colOff>
      <xdr:row>0</xdr:row>
      <xdr:rowOff>0</xdr:rowOff>
    </xdr:from>
    <xdr:ext cx="184731" cy="264560"/>
    <xdr:sp macro="" textlink="">
      <xdr:nvSpPr>
        <xdr:cNvPr id="31" name="テキスト ボックス 30"/>
        <xdr:cNvSpPr txBox="1"/>
      </xdr:nvSpPr>
      <xdr:spPr>
        <a:xfrm>
          <a:off x="7181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</xdr:col>
      <xdr:colOff>1181100</xdr:colOff>
      <xdr:row>0</xdr:row>
      <xdr:rowOff>0</xdr:rowOff>
    </xdr:from>
    <xdr:ext cx="184731" cy="264560"/>
    <xdr:sp macro="" textlink="">
      <xdr:nvSpPr>
        <xdr:cNvPr id="32" name="テキスト ボックス 31"/>
        <xdr:cNvSpPr txBox="1"/>
      </xdr:nvSpPr>
      <xdr:spPr>
        <a:xfrm>
          <a:off x="7181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</xdr:col>
      <xdr:colOff>1181100</xdr:colOff>
      <xdr:row>0</xdr:row>
      <xdr:rowOff>0</xdr:rowOff>
    </xdr:from>
    <xdr:ext cx="184731" cy="264560"/>
    <xdr:sp macro="" textlink="">
      <xdr:nvSpPr>
        <xdr:cNvPr id="33" name="テキスト ボックス 32"/>
        <xdr:cNvSpPr txBox="1"/>
      </xdr:nvSpPr>
      <xdr:spPr>
        <a:xfrm>
          <a:off x="7181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</xdr:col>
      <xdr:colOff>1181100</xdr:colOff>
      <xdr:row>0</xdr:row>
      <xdr:rowOff>0</xdr:rowOff>
    </xdr:from>
    <xdr:ext cx="184731" cy="264560"/>
    <xdr:sp macro="" textlink="">
      <xdr:nvSpPr>
        <xdr:cNvPr id="34" name="テキスト ボックス 33"/>
        <xdr:cNvSpPr txBox="1"/>
      </xdr:nvSpPr>
      <xdr:spPr>
        <a:xfrm>
          <a:off x="7181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</xdr:col>
      <xdr:colOff>1181100</xdr:colOff>
      <xdr:row>0</xdr:row>
      <xdr:rowOff>0</xdr:rowOff>
    </xdr:from>
    <xdr:ext cx="184731" cy="264560"/>
    <xdr:sp macro="" textlink="">
      <xdr:nvSpPr>
        <xdr:cNvPr id="35" name="テキスト ボックス 34"/>
        <xdr:cNvSpPr txBox="1"/>
      </xdr:nvSpPr>
      <xdr:spPr>
        <a:xfrm>
          <a:off x="7181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</xdr:col>
      <xdr:colOff>1181100</xdr:colOff>
      <xdr:row>0</xdr:row>
      <xdr:rowOff>0</xdr:rowOff>
    </xdr:from>
    <xdr:ext cx="184731" cy="264560"/>
    <xdr:sp macro="" textlink="">
      <xdr:nvSpPr>
        <xdr:cNvPr id="36" name="テキスト ボックス 35"/>
        <xdr:cNvSpPr txBox="1"/>
      </xdr:nvSpPr>
      <xdr:spPr>
        <a:xfrm>
          <a:off x="7181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</xdr:col>
      <xdr:colOff>1181100</xdr:colOff>
      <xdr:row>0</xdr:row>
      <xdr:rowOff>0</xdr:rowOff>
    </xdr:from>
    <xdr:ext cx="184731" cy="264560"/>
    <xdr:sp macro="" textlink="">
      <xdr:nvSpPr>
        <xdr:cNvPr id="37" name="テキスト ボックス 36"/>
        <xdr:cNvSpPr txBox="1"/>
      </xdr:nvSpPr>
      <xdr:spPr>
        <a:xfrm>
          <a:off x="7181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15</xdr:col>
      <xdr:colOff>1181100</xdr:colOff>
      <xdr:row>0</xdr:row>
      <xdr:rowOff>0</xdr:rowOff>
    </xdr:from>
    <xdr:ext cx="184731" cy="264560"/>
    <xdr:sp macro="" textlink="">
      <xdr:nvSpPr>
        <xdr:cNvPr id="38" name="テキスト ボックス 37"/>
        <xdr:cNvSpPr txBox="1"/>
      </xdr:nvSpPr>
      <xdr:spPr>
        <a:xfrm>
          <a:off x="112776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15</xdr:col>
      <xdr:colOff>1181100</xdr:colOff>
      <xdr:row>0</xdr:row>
      <xdr:rowOff>0</xdr:rowOff>
    </xdr:from>
    <xdr:ext cx="184731" cy="264560"/>
    <xdr:sp macro="" textlink="">
      <xdr:nvSpPr>
        <xdr:cNvPr id="39" name="テキスト ボックス 38"/>
        <xdr:cNvSpPr txBox="1"/>
      </xdr:nvSpPr>
      <xdr:spPr>
        <a:xfrm>
          <a:off x="112776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15</xdr:col>
      <xdr:colOff>1181100</xdr:colOff>
      <xdr:row>0</xdr:row>
      <xdr:rowOff>0</xdr:rowOff>
    </xdr:from>
    <xdr:ext cx="184731" cy="264560"/>
    <xdr:sp macro="" textlink="">
      <xdr:nvSpPr>
        <xdr:cNvPr id="40" name="テキスト ボックス 39"/>
        <xdr:cNvSpPr txBox="1"/>
      </xdr:nvSpPr>
      <xdr:spPr>
        <a:xfrm>
          <a:off x="112776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15</xdr:col>
      <xdr:colOff>1181100</xdr:colOff>
      <xdr:row>0</xdr:row>
      <xdr:rowOff>0</xdr:rowOff>
    </xdr:from>
    <xdr:ext cx="184731" cy="264560"/>
    <xdr:sp macro="" textlink="">
      <xdr:nvSpPr>
        <xdr:cNvPr id="41" name="テキスト ボックス 40"/>
        <xdr:cNvSpPr txBox="1"/>
      </xdr:nvSpPr>
      <xdr:spPr>
        <a:xfrm>
          <a:off x="112776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15</xdr:col>
      <xdr:colOff>1181100</xdr:colOff>
      <xdr:row>0</xdr:row>
      <xdr:rowOff>0</xdr:rowOff>
    </xdr:from>
    <xdr:ext cx="184731" cy="264560"/>
    <xdr:sp macro="" textlink="">
      <xdr:nvSpPr>
        <xdr:cNvPr id="42" name="テキスト ボックス 41"/>
        <xdr:cNvSpPr txBox="1"/>
      </xdr:nvSpPr>
      <xdr:spPr>
        <a:xfrm>
          <a:off x="112776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15</xdr:col>
      <xdr:colOff>1181100</xdr:colOff>
      <xdr:row>0</xdr:row>
      <xdr:rowOff>0</xdr:rowOff>
    </xdr:from>
    <xdr:ext cx="184731" cy="264560"/>
    <xdr:sp macro="" textlink="">
      <xdr:nvSpPr>
        <xdr:cNvPr id="43" name="テキスト ボックス 42"/>
        <xdr:cNvSpPr txBox="1"/>
      </xdr:nvSpPr>
      <xdr:spPr>
        <a:xfrm>
          <a:off x="112776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15</xdr:col>
      <xdr:colOff>1181100</xdr:colOff>
      <xdr:row>0</xdr:row>
      <xdr:rowOff>0</xdr:rowOff>
    </xdr:from>
    <xdr:ext cx="184731" cy="264560"/>
    <xdr:sp macro="" textlink="">
      <xdr:nvSpPr>
        <xdr:cNvPr id="44" name="テキスト ボックス 43"/>
        <xdr:cNvSpPr txBox="1"/>
      </xdr:nvSpPr>
      <xdr:spPr>
        <a:xfrm>
          <a:off x="112776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15</xdr:col>
      <xdr:colOff>1181100</xdr:colOff>
      <xdr:row>0</xdr:row>
      <xdr:rowOff>0</xdr:rowOff>
    </xdr:from>
    <xdr:ext cx="184731" cy="264560"/>
    <xdr:sp macro="" textlink="">
      <xdr:nvSpPr>
        <xdr:cNvPr id="45" name="テキスト ボックス 44"/>
        <xdr:cNvSpPr txBox="1"/>
      </xdr:nvSpPr>
      <xdr:spPr>
        <a:xfrm>
          <a:off x="112776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71</xdr:row>
      <xdr:rowOff>9525</xdr:rowOff>
    </xdr:from>
    <xdr:to>
      <xdr:col>6</xdr:col>
      <xdr:colOff>552450</xdr:colOff>
      <xdr:row>92</xdr:row>
      <xdr:rowOff>9525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70</xdr:row>
      <xdr:rowOff>142875</xdr:rowOff>
    </xdr:from>
    <xdr:to>
      <xdr:col>2</xdr:col>
      <xdr:colOff>419100</xdr:colOff>
      <xdr:row>91</xdr:row>
      <xdr:rowOff>171450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676275</xdr:colOff>
      <xdr:row>24</xdr:row>
      <xdr:rowOff>38100</xdr:rowOff>
    </xdr:from>
    <xdr:to>
      <xdr:col>11</xdr:col>
      <xdr:colOff>47625</xdr:colOff>
      <xdr:row>31</xdr:row>
      <xdr:rowOff>57150</xdr:rowOff>
    </xdr:to>
    <xdr:sp macro="" textlink="">
      <xdr:nvSpPr>
        <xdr:cNvPr id="2" name="Oval 60"/>
        <xdr:cNvSpPr>
          <a:spLocks noChangeArrowheads="1"/>
        </xdr:cNvSpPr>
      </xdr:nvSpPr>
      <xdr:spPr bwMode="auto">
        <a:xfrm>
          <a:off x="5476875" y="5895975"/>
          <a:ext cx="2114550" cy="1752600"/>
        </a:xfrm>
        <a:prstGeom prst="ellipse">
          <a:avLst/>
        </a:prstGeom>
        <a:noFill/>
        <a:ln w="635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11055</xdr:colOff>
      <xdr:row>12</xdr:row>
      <xdr:rowOff>8255</xdr:rowOff>
    </xdr:from>
    <xdr:to>
      <xdr:col>14</xdr:col>
      <xdr:colOff>476972</xdr:colOff>
      <xdr:row>13</xdr:row>
      <xdr:rowOff>222390</xdr:rowOff>
    </xdr:to>
    <xdr:sp macro="" textlink="">
      <xdr:nvSpPr>
        <xdr:cNvPr id="3" name="乗算記号 2"/>
        <xdr:cNvSpPr/>
      </xdr:nvSpPr>
      <xdr:spPr bwMode="auto">
        <a:xfrm>
          <a:off x="9612255" y="2894330"/>
          <a:ext cx="465917" cy="461785"/>
        </a:xfrm>
        <a:prstGeom prst="mathMultiply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165212</xdr:colOff>
      <xdr:row>12</xdr:row>
      <xdr:rowOff>0</xdr:rowOff>
    </xdr:from>
    <xdr:to>
      <xdr:col>5</xdr:col>
      <xdr:colOff>606591</xdr:colOff>
      <xdr:row>13</xdr:row>
      <xdr:rowOff>206375</xdr:rowOff>
    </xdr:to>
    <xdr:sp macro="" textlink="">
      <xdr:nvSpPr>
        <xdr:cNvPr id="4" name="乗算記号 3"/>
        <xdr:cNvSpPr/>
      </xdr:nvSpPr>
      <xdr:spPr bwMode="auto">
        <a:xfrm>
          <a:off x="3594212" y="2886075"/>
          <a:ext cx="441379" cy="454025"/>
        </a:xfrm>
        <a:prstGeom prst="mathMultiply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6</xdr:col>
      <xdr:colOff>542925</xdr:colOff>
      <xdr:row>4</xdr:row>
      <xdr:rowOff>9525</xdr:rowOff>
    </xdr:from>
    <xdr:to>
      <xdr:col>6</xdr:col>
      <xdr:colOff>561975</xdr:colOff>
      <xdr:row>22</xdr:row>
      <xdr:rowOff>9525</xdr:rowOff>
    </xdr:to>
    <xdr:cxnSp macro="">
      <xdr:nvCxnSpPr>
        <xdr:cNvPr id="5" name="直線矢印コネクタ 8"/>
        <xdr:cNvCxnSpPr>
          <a:cxnSpLocks noChangeShapeType="1"/>
        </xdr:cNvCxnSpPr>
      </xdr:nvCxnSpPr>
      <xdr:spPr bwMode="auto">
        <a:xfrm>
          <a:off x="4657725" y="914400"/>
          <a:ext cx="19050" cy="4457700"/>
        </a:xfrm>
        <a:prstGeom prst="straightConnector1">
          <a:avLst/>
        </a:prstGeom>
        <a:noFill/>
        <a:ln w="63500" algn="ctr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685800</xdr:colOff>
      <xdr:row>22</xdr:row>
      <xdr:rowOff>238125</xdr:rowOff>
    </xdr:from>
    <xdr:to>
      <xdr:col>15</xdr:col>
      <xdr:colOff>676275</xdr:colOff>
      <xdr:row>22</xdr:row>
      <xdr:rowOff>238125</xdr:rowOff>
    </xdr:to>
    <xdr:cxnSp macro="">
      <xdr:nvCxnSpPr>
        <xdr:cNvPr id="6" name="直線矢印コネクタ 15"/>
        <xdr:cNvCxnSpPr>
          <a:cxnSpLocks noChangeShapeType="1"/>
        </xdr:cNvCxnSpPr>
      </xdr:nvCxnSpPr>
      <xdr:spPr bwMode="auto">
        <a:xfrm>
          <a:off x="2743200" y="5600700"/>
          <a:ext cx="8220075" cy="0"/>
        </a:xfrm>
        <a:prstGeom prst="straightConnector1">
          <a:avLst/>
        </a:prstGeom>
        <a:noFill/>
        <a:ln w="63500" algn="ctr">
          <a:solidFill>
            <a:srgbClr val="00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48410</xdr:colOff>
      <xdr:row>15</xdr:row>
      <xdr:rowOff>67235</xdr:rowOff>
    </xdr:from>
    <xdr:to>
      <xdr:col>5</xdr:col>
      <xdr:colOff>599762</xdr:colOff>
      <xdr:row>21</xdr:row>
      <xdr:rowOff>11205</xdr:rowOff>
    </xdr:to>
    <xdr:sp macro="" textlink="">
      <xdr:nvSpPr>
        <xdr:cNvPr id="7" name="テキスト ボックス 6"/>
        <xdr:cNvSpPr txBox="1"/>
      </xdr:nvSpPr>
      <xdr:spPr>
        <a:xfrm>
          <a:off x="2791610" y="3696260"/>
          <a:ext cx="1237152" cy="14298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ゴールエリア兼</a:t>
          </a:r>
        </a:p>
        <a:p>
          <a:pPr>
            <a:lnSpc>
              <a:spcPts val="1300"/>
            </a:lnSpc>
          </a:pPr>
          <a:r>
            <a:rPr kumimoji="1" lang="ja-JP" altLang="en-US" sz="1100"/>
            <a:t>ペナルティエリア</a:t>
          </a:r>
        </a:p>
        <a:p>
          <a:endParaRPr kumimoji="1" lang="ja-JP" alt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※8</a:t>
          </a:r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人制の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ペナルティエリア</a:t>
          </a:r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ライ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利用</a:t>
          </a:r>
          <a:endParaRPr lang="ja-JP" altLang="ja-JP" sz="800">
            <a:effectLst/>
          </a:endParaRPr>
        </a:p>
        <a:p>
          <a:pPr>
            <a:lnSpc>
              <a:spcPts val="1100"/>
            </a:lnSpc>
          </a:pPr>
          <a:endParaRPr kumimoji="1" lang="ja-JP" altLang="en-US" sz="1100"/>
        </a:p>
      </xdr:txBody>
    </xdr:sp>
    <xdr:clientData/>
  </xdr:twoCellAnchor>
  <xdr:twoCellAnchor>
    <xdr:from>
      <xdr:col>9</xdr:col>
      <xdr:colOff>431090</xdr:colOff>
      <xdr:row>12</xdr:row>
      <xdr:rowOff>0</xdr:rowOff>
    </xdr:from>
    <xdr:to>
      <xdr:col>10</xdr:col>
      <xdr:colOff>217661</xdr:colOff>
      <xdr:row>13</xdr:row>
      <xdr:rowOff>206375</xdr:rowOff>
    </xdr:to>
    <xdr:sp macro="" textlink="">
      <xdr:nvSpPr>
        <xdr:cNvPr id="8" name="乗算記号 7"/>
        <xdr:cNvSpPr/>
      </xdr:nvSpPr>
      <xdr:spPr bwMode="auto">
        <a:xfrm>
          <a:off x="6603290" y="2886075"/>
          <a:ext cx="472371" cy="454025"/>
        </a:xfrm>
        <a:prstGeom prst="mathMultiply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43816</xdr:colOff>
      <xdr:row>17</xdr:row>
      <xdr:rowOff>85913</xdr:rowOff>
    </xdr:from>
    <xdr:to>
      <xdr:col>12</xdr:col>
      <xdr:colOff>685791</xdr:colOff>
      <xdr:row>20</xdr:row>
      <xdr:rowOff>115047</xdr:rowOff>
    </xdr:to>
    <xdr:sp macro="" textlink="">
      <xdr:nvSpPr>
        <xdr:cNvPr id="9" name="テキスト ボックス 8"/>
        <xdr:cNvSpPr txBox="1"/>
      </xdr:nvSpPr>
      <xdr:spPr>
        <a:xfrm>
          <a:off x="5530216" y="4210238"/>
          <a:ext cx="3385175" cy="77208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900"/>
            </a:lnSpc>
          </a:pPr>
          <a:r>
            <a:rPr kumimoji="1" lang="ja-JP" altLang="en-US" sz="4800"/>
            <a:t>　</a:t>
          </a:r>
          <a:r>
            <a:rPr kumimoji="1" lang="en-US" altLang="ja-JP" sz="4800"/>
            <a:t>U9</a:t>
          </a:r>
          <a:r>
            <a:rPr kumimoji="1" lang="ja-JP" altLang="en-US" sz="4800"/>
            <a:t>リーグ</a:t>
          </a:r>
        </a:p>
        <a:p>
          <a:pPr>
            <a:lnSpc>
              <a:spcPts val="5800"/>
            </a:lnSpc>
          </a:pPr>
          <a:r>
            <a:rPr kumimoji="1" lang="ja-JP" altLang="en-US" sz="4800"/>
            <a:t>　</a:t>
          </a:r>
        </a:p>
      </xdr:txBody>
    </xdr:sp>
    <xdr:clientData/>
  </xdr:twoCellAnchor>
  <xdr:twoCellAnchor>
    <xdr:from>
      <xdr:col>14</xdr:col>
      <xdr:colOff>0</xdr:colOff>
      <xdr:row>6</xdr:row>
      <xdr:rowOff>0</xdr:rowOff>
    </xdr:from>
    <xdr:to>
      <xdr:col>15</xdr:col>
      <xdr:colOff>676275</xdr:colOff>
      <xdr:row>6</xdr:row>
      <xdr:rowOff>0</xdr:rowOff>
    </xdr:to>
    <xdr:cxnSp macro="">
      <xdr:nvCxnSpPr>
        <xdr:cNvPr id="10" name="直線矢印コネクタ 15"/>
        <xdr:cNvCxnSpPr>
          <a:cxnSpLocks noChangeShapeType="1"/>
        </xdr:cNvCxnSpPr>
      </xdr:nvCxnSpPr>
      <xdr:spPr bwMode="auto">
        <a:xfrm>
          <a:off x="9601200" y="1400175"/>
          <a:ext cx="1362075" cy="0"/>
        </a:xfrm>
        <a:prstGeom prst="straightConnector1">
          <a:avLst/>
        </a:prstGeom>
        <a:noFill/>
        <a:ln w="63500" algn="ctr">
          <a:solidFill>
            <a:srgbClr val="00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72951</xdr:colOff>
      <xdr:row>15</xdr:row>
      <xdr:rowOff>89647</xdr:rowOff>
    </xdr:from>
    <xdr:to>
      <xdr:col>15</xdr:col>
      <xdr:colOff>602164</xdr:colOff>
      <xdr:row>21</xdr:row>
      <xdr:rowOff>33617</xdr:rowOff>
    </xdr:to>
    <xdr:sp macro="" textlink="">
      <xdr:nvSpPr>
        <xdr:cNvPr id="11" name="テキスト ボックス 10"/>
        <xdr:cNvSpPr txBox="1"/>
      </xdr:nvSpPr>
      <xdr:spPr>
        <a:xfrm>
          <a:off x="9674151" y="3718672"/>
          <a:ext cx="1215013" cy="14298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ゴールエリア兼</a:t>
          </a:r>
        </a:p>
        <a:p>
          <a:pPr>
            <a:lnSpc>
              <a:spcPts val="1300"/>
            </a:lnSpc>
          </a:pPr>
          <a:r>
            <a:rPr kumimoji="1" lang="ja-JP" altLang="en-US" sz="1100"/>
            <a:t>ペナルティエリア</a:t>
          </a:r>
        </a:p>
        <a:p>
          <a:endParaRPr kumimoji="1" lang="ja-JP" alt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※8</a:t>
          </a:r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人制の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ペナルティエリア</a:t>
          </a:r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ライ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利用</a:t>
          </a:r>
          <a:endParaRPr lang="ja-JP" altLang="ja-JP" sz="800">
            <a:effectLst/>
          </a:endParaRPr>
        </a:p>
        <a:p>
          <a:pPr>
            <a:lnSpc>
              <a:spcPts val="1100"/>
            </a:lnSpc>
          </a:pPr>
          <a:endParaRPr kumimoji="1" lang="ja-JP" altLang="en-US" sz="1100"/>
        </a:p>
      </xdr:txBody>
    </xdr:sp>
    <xdr:clientData/>
  </xdr:twoCellAnchor>
  <xdr:twoCellAnchor>
    <xdr:from>
      <xdr:col>6</xdr:col>
      <xdr:colOff>19050</xdr:colOff>
      <xdr:row>9</xdr:row>
      <xdr:rowOff>19050</xdr:rowOff>
    </xdr:from>
    <xdr:to>
      <xdr:col>14</xdr:col>
      <xdr:colOff>0</xdr:colOff>
      <xdr:row>9</xdr:row>
      <xdr:rowOff>38100</xdr:rowOff>
    </xdr:to>
    <xdr:cxnSp macro="">
      <xdr:nvCxnSpPr>
        <xdr:cNvPr id="12" name="直線矢印コネクタ 15"/>
        <xdr:cNvCxnSpPr>
          <a:cxnSpLocks noChangeShapeType="1"/>
        </xdr:cNvCxnSpPr>
      </xdr:nvCxnSpPr>
      <xdr:spPr bwMode="auto">
        <a:xfrm>
          <a:off x="4133850" y="2162175"/>
          <a:ext cx="5467350" cy="19050"/>
        </a:xfrm>
        <a:prstGeom prst="straightConnector1">
          <a:avLst/>
        </a:prstGeom>
        <a:noFill/>
        <a:ln w="63500" algn="ctr">
          <a:solidFill>
            <a:srgbClr val="00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355600</xdr:colOff>
      <xdr:row>27</xdr:row>
      <xdr:rowOff>25400</xdr:rowOff>
    </xdr:from>
    <xdr:to>
      <xdr:col>13</xdr:col>
      <xdr:colOff>216263</xdr:colOff>
      <xdr:row>45</xdr:row>
      <xdr:rowOff>36606</xdr:rowOff>
    </xdr:to>
    <xdr:sp macro="" textlink="">
      <xdr:nvSpPr>
        <xdr:cNvPr id="13" name="テキスト ボックス 12"/>
        <xdr:cNvSpPr txBox="1"/>
      </xdr:nvSpPr>
      <xdr:spPr>
        <a:xfrm>
          <a:off x="4470400" y="6626225"/>
          <a:ext cx="4661263" cy="446890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3200"/>
            </a:lnSpc>
          </a:pPr>
          <a:r>
            <a:rPr kumimoji="1" lang="ja-JP" altLang="en-US" sz="2800">
              <a:solidFill>
                <a:srgbClr val="FF0000"/>
              </a:solidFill>
            </a:rPr>
            <a:t>特別ルール</a:t>
          </a:r>
        </a:p>
        <a:p>
          <a:endParaRPr kumimoji="1" lang="ja-JP" altLang="en-US" sz="1100"/>
        </a:p>
        <a:p>
          <a:r>
            <a:rPr kumimoji="1" lang="ja-JP" altLang="en-US" sz="1100"/>
            <a:t>　・</a:t>
          </a:r>
          <a:r>
            <a:rPr kumimoji="1" lang="ja-JP" altLang="en-US" sz="1100">
              <a:solidFill>
                <a:sysClr val="windowText" lastClr="000000"/>
              </a:solidFill>
            </a:rPr>
            <a:t>ペナルティエリアとゴールエリアは、兼ねる。</a:t>
          </a:r>
        </a:p>
        <a:p>
          <a:pPr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　　　仲間は、エリア内でボールを受けてよい。</a:t>
          </a:r>
        </a:p>
        <a:p>
          <a:r>
            <a:rPr kumimoji="1" lang="ja-JP" altLang="en-US" sz="1100">
              <a:solidFill>
                <a:sysClr val="windowText" lastClr="000000"/>
              </a:solidFill>
            </a:rPr>
            <a:t>　　　相手は、エリア内に入れない。*ラインまでは</a:t>
          </a:r>
          <a:r>
            <a:rPr kumimoji="1" lang="en-US" altLang="ja-JP" sz="1100">
              <a:solidFill>
                <a:sysClr val="windowText" lastClr="000000"/>
              </a:solidFill>
            </a:rPr>
            <a:t>OK</a:t>
          </a:r>
          <a:endParaRPr kumimoji="1" lang="ja-JP" altLang="en-US" sz="1100">
            <a:solidFill>
              <a:sysClr val="windowText" lastClr="000000"/>
            </a:solidFill>
          </a:endParaRPr>
        </a:p>
        <a:p>
          <a:pPr>
            <a:lnSpc>
              <a:spcPts val="11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　・</a:t>
          </a:r>
          <a:r>
            <a:rPr kumimoji="1" lang="en-US" altLang="ja-JP" sz="1100">
              <a:solidFill>
                <a:sysClr val="windowText" lastClr="000000"/>
              </a:solidFill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</a:rPr>
            <a:t>人制</a:t>
          </a:r>
        </a:p>
        <a:p>
          <a:pPr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　・試合時間</a:t>
          </a:r>
          <a:r>
            <a:rPr kumimoji="1" lang="en-US" altLang="ja-JP" sz="1100">
              <a:solidFill>
                <a:sysClr val="windowText" lastClr="000000"/>
              </a:solidFill>
            </a:rPr>
            <a:t>15</a:t>
          </a:r>
          <a:r>
            <a:rPr kumimoji="1" lang="ja-JP" altLang="en-US" sz="1100">
              <a:solidFill>
                <a:sysClr val="windowText" lastClr="000000"/>
              </a:solidFill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</a:rPr>
            <a:t>-5</a:t>
          </a:r>
          <a:r>
            <a:rPr kumimoji="1" lang="ja-JP" altLang="en-US" sz="1100">
              <a:solidFill>
                <a:sysClr val="windowText" lastClr="000000"/>
              </a:solidFill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</a:rPr>
            <a:t>-15</a:t>
          </a:r>
          <a:r>
            <a:rPr kumimoji="1" lang="ja-JP" altLang="en-US" sz="1100">
              <a:solidFill>
                <a:sysClr val="windowText" lastClr="000000"/>
              </a:solidFill>
            </a:rPr>
            <a:t>分　</a:t>
          </a:r>
        </a:p>
        <a:p>
          <a:r>
            <a:rPr kumimoji="1" lang="ja-JP" altLang="en-US" sz="1100">
              <a:solidFill>
                <a:sysClr val="windowText" lastClr="000000"/>
              </a:solidFill>
            </a:rPr>
            <a:t>　・各試合、全員試合出場する。</a:t>
          </a:r>
        </a:p>
        <a:p>
          <a:pPr>
            <a:lnSpc>
              <a:spcPts val="1200"/>
            </a:lnSpc>
          </a:pPr>
          <a:r>
            <a:rPr kumimoji="1" lang="ja-JP" altLang="en-US" sz="1100"/>
            <a:t>　　　*選手は、全員参加。　</a:t>
          </a:r>
          <a:r>
            <a:rPr kumimoji="1" lang="en-US" altLang="ja-JP" sz="1100"/>
            <a:t>※</a:t>
          </a:r>
          <a:r>
            <a:rPr kumimoji="1" lang="ja-JP" altLang="en-US" sz="1100"/>
            <a:t>選手育成を重視</a:t>
          </a:r>
        </a:p>
        <a:p>
          <a:pPr>
            <a:lnSpc>
              <a:spcPts val="1100"/>
            </a:lnSpc>
          </a:pPr>
          <a:r>
            <a:rPr kumimoji="1" lang="ja-JP" altLang="en-US" sz="1100"/>
            <a:t>　　　体調不調、ケガ等の選手は、除く</a:t>
          </a:r>
        </a:p>
        <a:p>
          <a:endParaRPr kumimoji="1" lang="ja-JP" altLang="en-US" sz="1100"/>
        </a:p>
        <a:p>
          <a:pPr>
            <a:lnSpc>
              <a:spcPts val="1100"/>
            </a:lnSpc>
          </a:pPr>
          <a:r>
            <a:rPr kumimoji="1" lang="ja-JP" altLang="en-US" sz="1100"/>
            <a:t>コート</a:t>
          </a:r>
        </a:p>
        <a:p>
          <a:r>
            <a:rPr kumimoji="1" lang="ja-JP" altLang="en-US" sz="1100"/>
            <a:t>　　コート　縦</a:t>
          </a:r>
          <a:r>
            <a:rPr kumimoji="1" lang="en-US" altLang="ja-JP" sz="1100"/>
            <a:t>×</a:t>
          </a:r>
          <a:r>
            <a:rPr kumimoji="1" lang="ja-JP" altLang="en-US" sz="1100"/>
            <a:t>横　　</a:t>
          </a:r>
          <a:r>
            <a:rPr kumimoji="1" lang="en-US" altLang="ja-JP" sz="1100"/>
            <a:t>50m</a:t>
          </a:r>
          <a:r>
            <a:rPr kumimoji="1" lang="ja-JP" altLang="en-US" sz="1100"/>
            <a:t>程度</a:t>
          </a:r>
          <a:r>
            <a:rPr kumimoji="1" lang="en-US" altLang="ja-JP" sz="1100" baseline="0"/>
            <a:t> × 24m</a:t>
          </a:r>
        </a:p>
        <a:p>
          <a:pPr>
            <a:lnSpc>
              <a:spcPts val="1100"/>
            </a:lnSpc>
          </a:pPr>
          <a:r>
            <a:rPr kumimoji="1" lang="en-US" altLang="ja-JP" sz="1100" baseline="0"/>
            <a:t>     </a:t>
          </a:r>
          <a:r>
            <a:rPr kumimoji="1" lang="ja-JP" altLang="en-US" sz="1100" baseline="0"/>
            <a:t>ペナルティエリア兼ゴールエリア　</a:t>
          </a:r>
          <a:r>
            <a:rPr kumimoji="1" lang="en-US" altLang="ja-JP" sz="1100" baseline="0"/>
            <a:t>10m</a:t>
          </a:r>
          <a:r>
            <a:rPr kumimoji="1" lang="ja-JP" altLang="en-US" sz="1100" baseline="0"/>
            <a:t>程度</a:t>
          </a:r>
          <a:r>
            <a:rPr kumimoji="1" lang="en-US" altLang="ja-JP" sz="1100" baseline="0"/>
            <a:t> ×</a:t>
          </a:r>
          <a:r>
            <a:rPr kumimoji="1" lang="ja-JP" altLang="en-US" sz="1100" baseline="0"/>
            <a:t> </a:t>
          </a:r>
          <a:r>
            <a:rPr kumimoji="1" lang="en-US" altLang="ja-JP" sz="1100" baseline="0"/>
            <a:t>24m</a:t>
          </a:r>
          <a:r>
            <a:rPr kumimoji="1" lang="ja-JP" altLang="en-US" sz="1100" baseline="0"/>
            <a:t>　</a:t>
          </a: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PK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ポイント　　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8m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又は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通常のペナルティエリアの角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各サークルのラインは、引かず目分量で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5m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程度ととする。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endParaRPr kumimoji="1" lang="ja-JP" altLang="en-US" sz="1100">
            <a:solidFill>
              <a:sysClr val="windowText" lastClr="000000"/>
            </a:solidFill>
          </a:endParaRPr>
        </a:p>
        <a:p>
          <a:pPr>
            <a:lnSpc>
              <a:spcPts val="11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　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基本通常のコートのラインを利用し設定する。</a:t>
          </a:r>
        </a:p>
        <a:p>
          <a:endParaRPr kumimoji="1" lang="en-US" altLang="ja-JP" sz="1100">
            <a:solidFill>
              <a:sysClr val="windowText" lastClr="000000"/>
            </a:solidFill>
          </a:endParaRPr>
        </a:p>
        <a:p>
          <a:pPr>
            <a:lnSpc>
              <a:spcPts val="11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ゴール</a:t>
          </a:r>
        </a:p>
        <a:p>
          <a:pPr>
            <a:lnSpc>
              <a:spcPts val="11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　　</a:t>
          </a:r>
          <a:r>
            <a:rPr kumimoji="1" lang="en-US" altLang="ja-JP" sz="1100">
              <a:solidFill>
                <a:sysClr val="windowText" lastClr="000000"/>
              </a:solidFill>
            </a:rPr>
            <a:t>2m×5m</a:t>
          </a:r>
          <a:r>
            <a:rPr kumimoji="1" lang="ja-JP" altLang="en-US" sz="1100">
              <a:solidFill>
                <a:sysClr val="windowText" lastClr="000000"/>
              </a:solidFill>
            </a:rPr>
            <a:t>　又は、</a:t>
          </a:r>
          <a:r>
            <a:rPr kumimoji="1" lang="en-US" altLang="ja-JP" sz="1100">
              <a:solidFill>
                <a:sysClr val="windowText" lastClr="000000"/>
              </a:solidFill>
            </a:rPr>
            <a:t>1.8m×3m</a:t>
          </a: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</a:p>
        <a:p>
          <a:endParaRPr kumimoji="1" lang="ja-JP" altLang="en-US" sz="1100"/>
        </a:p>
        <a:p>
          <a:pPr>
            <a:lnSpc>
              <a:spcPts val="1000"/>
            </a:lnSpc>
          </a:pP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　　　</a:t>
          </a:r>
        </a:p>
        <a:p>
          <a:endParaRPr kumimoji="1" lang="ja-JP" altLang="en-US" sz="1100"/>
        </a:p>
        <a:p>
          <a:pPr>
            <a:lnSpc>
              <a:spcPts val="800"/>
            </a:lnSpc>
          </a:pPr>
          <a:r>
            <a:rPr kumimoji="1" lang="ja-JP" altLang="en-US" sz="1100"/>
            <a:t>　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20196;&#21644;7&#24180;&#24230;U10%20U9&#12522;&#12540;&#12464;&#25126;&#9733;%20&#25913;&#35330;5&#12288;202510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3567;&#23665;&#22810;&#21916;&#30007;\Desktop\NEC2023&#12288;&#12487;&#12540;&#12479;&#25972;&#29702;\&#22810;&#21916;&#30007;&#12398;&#12487;&#12540;&#12479;\&#12469;&#12483;&#12459;&#12540;\&#20196;&#21644;3&#24180;&#24230;\U10%20U9&#12522;&#12540;&#12464;\&#20196;&#21644;3&#24180;&#24230;&#12288;U10%20U9&#12522;&#12540;&#12464;&#25126;%20&#12467;&#12525;&#12490;&#12391;&#30701;&#32302;&#12288;202202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0  U9 リーグ星取表"/>
      <sheetName val="U10リーグ概要"/>
      <sheetName val="U9リーグ概要"/>
      <sheetName val="試合スケジュール "/>
      <sheetName val="警告・退場一覧表"/>
      <sheetName val="グランド空き時間使用予定"/>
      <sheetName val="U10 U9リーグ緊急連絡網"/>
      <sheetName val="令和7年度　参加チーム"/>
      <sheetName val="過去の成績"/>
      <sheetName val="特別ルール及びコート図"/>
      <sheetName val="Sheet1"/>
      <sheetName val="U10リーグ抽選用"/>
      <sheetName val="U9リーグ抽選用"/>
    </sheetNames>
    <sheetDataSet>
      <sheetData sheetId="0">
        <row r="7">
          <cell r="B7" t="str">
            <v>SAKAE</v>
          </cell>
        </row>
        <row r="9">
          <cell r="B9" t="str">
            <v>FCジェンティーレ</v>
          </cell>
        </row>
        <row r="11">
          <cell r="B11" t="str">
            <v>グランビーノ鈴峰</v>
          </cell>
        </row>
        <row r="16">
          <cell r="B16" t="str">
            <v>国府</v>
          </cell>
        </row>
        <row r="18">
          <cell r="B18" t="str">
            <v>稲生</v>
          </cell>
        </row>
        <row r="20">
          <cell r="B20" t="str">
            <v>バレンティア白鳥</v>
          </cell>
        </row>
        <row r="25">
          <cell r="B25" t="str">
            <v>鼓白</v>
          </cell>
        </row>
        <row r="27">
          <cell r="B27" t="str">
            <v>亀山</v>
          </cell>
        </row>
        <row r="29">
          <cell r="B29" t="str">
            <v>玉垣</v>
          </cell>
        </row>
        <row r="35">
          <cell r="B35" t="str">
            <v>FC KAWANO</v>
          </cell>
        </row>
        <row r="37">
          <cell r="B37" t="str">
            <v>明生</v>
          </cell>
        </row>
        <row r="39">
          <cell r="B39" t="str">
            <v>アレグロッソ旭が丘</v>
          </cell>
        </row>
        <row r="44">
          <cell r="B44" t="str">
            <v xml:space="preserve"> i &amp; K</v>
          </cell>
        </row>
        <row r="46">
          <cell r="B46" t="str">
            <v>箕田WSC</v>
          </cell>
        </row>
        <row r="48">
          <cell r="B48" t="str">
            <v>SOUTOKU</v>
          </cell>
        </row>
        <row r="53">
          <cell r="B53" t="str">
            <v>愛宕</v>
          </cell>
        </row>
        <row r="55">
          <cell r="B55" t="str">
            <v>YFT</v>
          </cell>
        </row>
        <row r="73">
          <cell r="U73" t="str">
            <v>グランビーノ鈴峰</v>
          </cell>
        </row>
        <row r="80">
          <cell r="BZ80" t="str">
            <v/>
          </cell>
        </row>
        <row r="82">
          <cell r="AN82" t="str">
            <v>国府</v>
          </cell>
          <cell r="BG82" t="str">
            <v/>
          </cell>
        </row>
        <row r="88">
          <cell r="U88" t="str">
            <v/>
          </cell>
        </row>
        <row r="111">
          <cell r="AN111" t="str">
            <v>稲生</v>
          </cell>
          <cell r="BG111" t="str">
            <v/>
          </cell>
          <cell r="BZ111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特別ルール及びコート図"/>
      <sheetName val="U9リーグ部　大会要綱 "/>
      <sheetName val="U10リーグ　大会要綱"/>
      <sheetName val="U10  U9 リーグ"/>
      <sheetName val="U10リーグ概要"/>
      <sheetName val="U9リーグ概要"/>
      <sheetName val="試合スケジュール "/>
      <sheetName val="Sheet1"/>
      <sheetName val="グランド空き時間使用予定"/>
      <sheetName val="警告・退場一覧表"/>
      <sheetName val="２０２1年度　U10 U9リーグ緊急連絡網"/>
      <sheetName val="過去の成績"/>
      <sheetName val="令和3年度　参加数等"/>
    </sheetNames>
    <sheetDataSet>
      <sheetData sheetId="0"/>
      <sheetData sheetId="1"/>
      <sheetData sheetId="2"/>
      <sheetData sheetId="3">
        <row r="84">
          <cell r="BZ84" t="str">
            <v>Aグループ 3部</v>
          </cell>
        </row>
        <row r="86">
          <cell r="B86" t="str">
            <v>明生</v>
          </cell>
          <cell r="U86" t="str">
            <v>明生</v>
          </cell>
          <cell r="BZ86" t="str">
            <v/>
          </cell>
        </row>
        <row r="88">
          <cell r="BZ88" t="str">
            <v/>
          </cell>
        </row>
        <row r="90">
          <cell r="BZ90" t="str">
            <v/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Z112"/>
  <sheetViews>
    <sheetView topLeftCell="A49" zoomScale="75" zoomScaleNormal="75" workbookViewId="0">
      <selection activeCell="U14" sqref="U14"/>
    </sheetView>
  </sheetViews>
  <sheetFormatPr defaultColWidth="11" defaultRowHeight="14.25"/>
  <cols>
    <col min="1" max="1" width="9" style="2" customWidth="1"/>
    <col min="2" max="2" width="10.625" style="2" customWidth="1"/>
    <col min="3" max="3" width="3.625" style="2" customWidth="1"/>
    <col min="4" max="4" width="4" style="2" customWidth="1"/>
    <col min="5" max="5" width="3.875" style="2" customWidth="1"/>
    <col min="6" max="6" width="4.5" style="2" customWidth="1"/>
    <col min="7" max="7" width="4" style="2" customWidth="1"/>
    <col min="8" max="8" width="3.625" style="2" customWidth="1"/>
    <col min="9" max="9" width="3.875" style="2" customWidth="1"/>
    <col min="10" max="10" width="4" style="2" customWidth="1"/>
    <col min="11" max="11" width="3.625" style="2" customWidth="1"/>
    <col min="12" max="17" width="7.625" style="2" customWidth="1"/>
    <col min="18" max="18" width="9.5" style="2" customWidth="1"/>
    <col min="19" max="19" width="7.625" style="19" customWidth="1"/>
    <col min="20" max="20" width="6.25" style="2" customWidth="1"/>
    <col min="21" max="21" width="10.625" style="2" customWidth="1"/>
    <col min="22" max="22" width="3.625" style="2" customWidth="1"/>
    <col min="23" max="23" width="4" style="2" customWidth="1"/>
    <col min="24" max="25" width="3.625" style="2" customWidth="1"/>
    <col min="26" max="26" width="4" style="2" customWidth="1"/>
    <col min="27" max="28" width="3.625" style="2" customWidth="1"/>
    <col min="29" max="29" width="4" style="2" customWidth="1"/>
    <col min="30" max="30" width="3.625" style="2" customWidth="1"/>
    <col min="31" max="36" width="7.625" style="17" customWidth="1"/>
    <col min="37" max="37" width="9.5" style="17" customWidth="1"/>
    <col min="38" max="38" width="7.625" style="56" customWidth="1"/>
    <col min="39" max="39" width="7.625" style="2" customWidth="1"/>
    <col min="40" max="40" width="10.625" style="2" customWidth="1"/>
    <col min="41" max="41" width="3.625" style="2" customWidth="1"/>
    <col min="42" max="42" width="4" style="2" customWidth="1"/>
    <col min="43" max="44" width="3.625" style="2" customWidth="1"/>
    <col min="45" max="45" width="4" style="2" customWidth="1"/>
    <col min="46" max="47" width="3.625" style="2" customWidth="1"/>
    <col min="48" max="48" width="4" style="2" customWidth="1"/>
    <col min="49" max="49" width="3.625" style="2" customWidth="1"/>
    <col min="50" max="55" width="7.625" style="2" customWidth="1"/>
    <col min="56" max="56" width="9.5" style="2" customWidth="1"/>
    <col min="57" max="57" width="7.625" style="19" customWidth="1"/>
    <col min="58" max="58" width="7.625" style="2" customWidth="1"/>
    <col min="59" max="59" width="10.625" style="2" customWidth="1"/>
    <col min="60" max="60" width="3.625" style="2" customWidth="1"/>
    <col min="61" max="61" width="4" style="2" customWidth="1"/>
    <col min="62" max="63" width="3.625" style="2" customWidth="1"/>
    <col min="64" max="64" width="4" style="2" customWidth="1"/>
    <col min="65" max="66" width="3.625" style="2" customWidth="1"/>
    <col min="67" max="67" width="4" style="2" customWidth="1"/>
    <col min="68" max="68" width="3.625" style="2" customWidth="1"/>
    <col min="69" max="74" width="7.625" style="2" customWidth="1"/>
    <col min="75" max="75" width="9.5" style="2" customWidth="1"/>
    <col min="76" max="76" width="7.625" style="19" customWidth="1"/>
    <col min="77" max="77" width="7.625" style="2" customWidth="1"/>
    <col min="78" max="78" width="10.625" style="2" customWidth="1"/>
    <col min="79" max="79" width="3.625" style="2" customWidth="1"/>
    <col min="80" max="80" width="4" style="2" customWidth="1"/>
    <col min="81" max="82" width="3.625" style="2" customWidth="1"/>
    <col min="83" max="83" width="4" style="2" customWidth="1"/>
    <col min="84" max="85" width="3.625" style="2" customWidth="1"/>
    <col min="86" max="86" width="4" style="2" customWidth="1"/>
    <col min="87" max="87" width="3.625" style="2" customWidth="1"/>
    <col min="88" max="93" width="7.625" style="2" customWidth="1"/>
    <col min="94" max="94" width="9.5" style="2" customWidth="1"/>
    <col min="95" max="95" width="7.625" style="19" customWidth="1"/>
    <col min="96" max="96" width="16.125" style="2" customWidth="1"/>
    <col min="97" max="256" width="11" style="2"/>
    <col min="257" max="257" width="9" style="2" customWidth="1"/>
    <col min="258" max="258" width="10.625" style="2" customWidth="1"/>
    <col min="259" max="259" width="3.625" style="2" customWidth="1"/>
    <col min="260" max="260" width="4" style="2" customWidth="1"/>
    <col min="261" max="261" width="3.875" style="2" customWidth="1"/>
    <col min="262" max="262" width="4.5" style="2" customWidth="1"/>
    <col min="263" max="263" width="4" style="2" customWidth="1"/>
    <col min="264" max="264" width="3.625" style="2" customWidth="1"/>
    <col min="265" max="265" width="3.875" style="2" customWidth="1"/>
    <col min="266" max="266" width="4" style="2" customWidth="1"/>
    <col min="267" max="267" width="3.625" style="2" customWidth="1"/>
    <col min="268" max="273" width="7.625" style="2" customWidth="1"/>
    <col min="274" max="274" width="9.5" style="2" customWidth="1"/>
    <col min="275" max="275" width="7.625" style="2" customWidth="1"/>
    <col min="276" max="276" width="6.25" style="2" customWidth="1"/>
    <col min="277" max="277" width="10.625" style="2" customWidth="1"/>
    <col min="278" max="278" width="3.625" style="2" customWidth="1"/>
    <col min="279" max="279" width="4" style="2" customWidth="1"/>
    <col min="280" max="281" width="3.625" style="2" customWidth="1"/>
    <col min="282" max="282" width="4" style="2" customWidth="1"/>
    <col min="283" max="284" width="3.625" style="2" customWidth="1"/>
    <col min="285" max="285" width="4" style="2" customWidth="1"/>
    <col min="286" max="286" width="3.625" style="2" customWidth="1"/>
    <col min="287" max="292" width="7.625" style="2" customWidth="1"/>
    <col min="293" max="293" width="9.5" style="2" customWidth="1"/>
    <col min="294" max="295" width="7.625" style="2" customWidth="1"/>
    <col min="296" max="296" width="10.625" style="2" customWidth="1"/>
    <col min="297" max="297" width="3.625" style="2" customWidth="1"/>
    <col min="298" max="298" width="4" style="2" customWidth="1"/>
    <col min="299" max="300" width="3.625" style="2" customWidth="1"/>
    <col min="301" max="301" width="4" style="2" customWidth="1"/>
    <col min="302" max="303" width="3.625" style="2" customWidth="1"/>
    <col min="304" max="304" width="4" style="2" customWidth="1"/>
    <col min="305" max="305" width="3.625" style="2" customWidth="1"/>
    <col min="306" max="311" width="7.625" style="2" customWidth="1"/>
    <col min="312" max="312" width="9.5" style="2" customWidth="1"/>
    <col min="313" max="314" width="7.625" style="2" customWidth="1"/>
    <col min="315" max="315" width="10.625" style="2" customWidth="1"/>
    <col min="316" max="316" width="3.625" style="2" customWidth="1"/>
    <col min="317" max="317" width="4" style="2" customWidth="1"/>
    <col min="318" max="319" width="3.625" style="2" customWidth="1"/>
    <col min="320" max="320" width="4" style="2" customWidth="1"/>
    <col min="321" max="322" width="3.625" style="2" customWidth="1"/>
    <col min="323" max="323" width="4" style="2" customWidth="1"/>
    <col min="324" max="324" width="3.625" style="2" customWidth="1"/>
    <col min="325" max="330" width="7.625" style="2" customWidth="1"/>
    <col min="331" max="331" width="9.5" style="2" customWidth="1"/>
    <col min="332" max="333" width="7.625" style="2" customWidth="1"/>
    <col min="334" max="334" width="10.625" style="2" customWidth="1"/>
    <col min="335" max="335" width="3.625" style="2" customWidth="1"/>
    <col min="336" max="336" width="4" style="2" customWidth="1"/>
    <col min="337" max="338" width="3.625" style="2" customWidth="1"/>
    <col min="339" max="339" width="4" style="2" customWidth="1"/>
    <col min="340" max="341" width="3.625" style="2" customWidth="1"/>
    <col min="342" max="342" width="4" style="2" customWidth="1"/>
    <col min="343" max="343" width="3.625" style="2" customWidth="1"/>
    <col min="344" max="349" width="7.625" style="2" customWidth="1"/>
    <col min="350" max="350" width="9.5" style="2" customWidth="1"/>
    <col min="351" max="351" width="7.625" style="2" customWidth="1"/>
    <col min="352" max="352" width="16.125" style="2" customWidth="1"/>
    <col min="353" max="512" width="11" style="2"/>
    <col min="513" max="513" width="9" style="2" customWidth="1"/>
    <col min="514" max="514" width="10.625" style="2" customWidth="1"/>
    <col min="515" max="515" width="3.625" style="2" customWidth="1"/>
    <col min="516" max="516" width="4" style="2" customWidth="1"/>
    <col min="517" max="517" width="3.875" style="2" customWidth="1"/>
    <col min="518" max="518" width="4.5" style="2" customWidth="1"/>
    <col min="519" max="519" width="4" style="2" customWidth="1"/>
    <col min="520" max="520" width="3.625" style="2" customWidth="1"/>
    <col min="521" max="521" width="3.875" style="2" customWidth="1"/>
    <col min="522" max="522" width="4" style="2" customWidth="1"/>
    <col min="523" max="523" width="3.625" style="2" customWidth="1"/>
    <col min="524" max="529" width="7.625" style="2" customWidth="1"/>
    <col min="530" max="530" width="9.5" style="2" customWidth="1"/>
    <col min="531" max="531" width="7.625" style="2" customWidth="1"/>
    <col min="532" max="532" width="6.25" style="2" customWidth="1"/>
    <col min="533" max="533" width="10.625" style="2" customWidth="1"/>
    <col min="534" max="534" width="3.625" style="2" customWidth="1"/>
    <col min="535" max="535" width="4" style="2" customWidth="1"/>
    <col min="536" max="537" width="3.625" style="2" customWidth="1"/>
    <col min="538" max="538" width="4" style="2" customWidth="1"/>
    <col min="539" max="540" width="3.625" style="2" customWidth="1"/>
    <col min="541" max="541" width="4" style="2" customWidth="1"/>
    <col min="542" max="542" width="3.625" style="2" customWidth="1"/>
    <col min="543" max="548" width="7.625" style="2" customWidth="1"/>
    <col min="549" max="549" width="9.5" style="2" customWidth="1"/>
    <col min="550" max="551" width="7.625" style="2" customWidth="1"/>
    <col min="552" max="552" width="10.625" style="2" customWidth="1"/>
    <col min="553" max="553" width="3.625" style="2" customWidth="1"/>
    <col min="554" max="554" width="4" style="2" customWidth="1"/>
    <col min="555" max="556" width="3.625" style="2" customWidth="1"/>
    <col min="557" max="557" width="4" style="2" customWidth="1"/>
    <col min="558" max="559" width="3.625" style="2" customWidth="1"/>
    <col min="560" max="560" width="4" style="2" customWidth="1"/>
    <col min="561" max="561" width="3.625" style="2" customWidth="1"/>
    <col min="562" max="567" width="7.625" style="2" customWidth="1"/>
    <col min="568" max="568" width="9.5" style="2" customWidth="1"/>
    <col min="569" max="570" width="7.625" style="2" customWidth="1"/>
    <col min="571" max="571" width="10.625" style="2" customWidth="1"/>
    <col min="572" max="572" width="3.625" style="2" customWidth="1"/>
    <col min="573" max="573" width="4" style="2" customWidth="1"/>
    <col min="574" max="575" width="3.625" style="2" customWidth="1"/>
    <col min="576" max="576" width="4" style="2" customWidth="1"/>
    <col min="577" max="578" width="3.625" style="2" customWidth="1"/>
    <col min="579" max="579" width="4" style="2" customWidth="1"/>
    <col min="580" max="580" width="3.625" style="2" customWidth="1"/>
    <col min="581" max="586" width="7.625" style="2" customWidth="1"/>
    <col min="587" max="587" width="9.5" style="2" customWidth="1"/>
    <col min="588" max="589" width="7.625" style="2" customWidth="1"/>
    <col min="590" max="590" width="10.625" style="2" customWidth="1"/>
    <col min="591" max="591" width="3.625" style="2" customWidth="1"/>
    <col min="592" max="592" width="4" style="2" customWidth="1"/>
    <col min="593" max="594" width="3.625" style="2" customWidth="1"/>
    <col min="595" max="595" width="4" style="2" customWidth="1"/>
    <col min="596" max="597" width="3.625" style="2" customWidth="1"/>
    <col min="598" max="598" width="4" style="2" customWidth="1"/>
    <col min="599" max="599" width="3.625" style="2" customWidth="1"/>
    <col min="600" max="605" width="7.625" style="2" customWidth="1"/>
    <col min="606" max="606" width="9.5" style="2" customWidth="1"/>
    <col min="607" max="607" width="7.625" style="2" customWidth="1"/>
    <col min="608" max="608" width="16.125" style="2" customWidth="1"/>
    <col min="609" max="768" width="11" style="2"/>
    <col min="769" max="769" width="9" style="2" customWidth="1"/>
    <col min="770" max="770" width="10.625" style="2" customWidth="1"/>
    <col min="771" max="771" width="3.625" style="2" customWidth="1"/>
    <col min="772" max="772" width="4" style="2" customWidth="1"/>
    <col min="773" max="773" width="3.875" style="2" customWidth="1"/>
    <col min="774" max="774" width="4.5" style="2" customWidth="1"/>
    <col min="775" max="775" width="4" style="2" customWidth="1"/>
    <col min="776" max="776" width="3.625" style="2" customWidth="1"/>
    <col min="777" max="777" width="3.875" style="2" customWidth="1"/>
    <col min="778" max="778" width="4" style="2" customWidth="1"/>
    <col min="779" max="779" width="3.625" style="2" customWidth="1"/>
    <col min="780" max="785" width="7.625" style="2" customWidth="1"/>
    <col min="786" max="786" width="9.5" style="2" customWidth="1"/>
    <col min="787" max="787" width="7.625" style="2" customWidth="1"/>
    <col min="788" max="788" width="6.25" style="2" customWidth="1"/>
    <col min="789" max="789" width="10.625" style="2" customWidth="1"/>
    <col min="790" max="790" width="3.625" style="2" customWidth="1"/>
    <col min="791" max="791" width="4" style="2" customWidth="1"/>
    <col min="792" max="793" width="3.625" style="2" customWidth="1"/>
    <col min="794" max="794" width="4" style="2" customWidth="1"/>
    <col min="795" max="796" width="3.625" style="2" customWidth="1"/>
    <col min="797" max="797" width="4" style="2" customWidth="1"/>
    <col min="798" max="798" width="3.625" style="2" customWidth="1"/>
    <col min="799" max="804" width="7.625" style="2" customWidth="1"/>
    <col min="805" max="805" width="9.5" style="2" customWidth="1"/>
    <col min="806" max="807" width="7.625" style="2" customWidth="1"/>
    <col min="808" max="808" width="10.625" style="2" customWidth="1"/>
    <col min="809" max="809" width="3.625" style="2" customWidth="1"/>
    <col min="810" max="810" width="4" style="2" customWidth="1"/>
    <col min="811" max="812" width="3.625" style="2" customWidth="1"/>
    <col min="813" max="813" width="4" style="2" customWidth="1"/>
    <col min="814" max="815" width="3.625" style="2" customWidth="1"/>
    <col min="816" max="816" width="4" style="2" customWidth="1"/>
    <col min="817" max="817" width="3.625" style="2" customWidth="1"/>
    <col min="818" max="823" width="7.625" style="2" customWidth="1"/>
    <col min="824" max="824" width="9.5" style="2" customWidth="1"/>
    <col min="825" max="826" width="7.625" style="2" customWidth="1"/>
    <col min="827" max="827" width="10.625" style="2" customWidth="1"/>
    <col min="828" max="828" width="3.625" style="2" customWidth="1"/>
    <col min="829" max="829" width="4" style="2" customWidth="1"/>
    <col min="830" max="831" width="3.625" style="2" customWidth="1"/>
    <col min="832" max="832" width="4" style="2" customWidth="1"/>
    <col min="833" max="834" width="3.625" style="2" customWidth="1"/>
    <col min="835" max="835" width="4" style="2" customWidth="1"/>
    <col min="836" max="836" width="3.625" style="2" customWidth="1"/>
    <col min="837" max="842" width="7.625" style="2" customWidth="1"/>
    <col min="843" max="843" width="9.5" style="2" customWidth="1"/>
    <col min="844" max="845" width="7.625" style="2" customWidth="1"/>
    <col min="846" max="846" width="10.625" style="2" customWidth="1"/>
    <col min="847" max="847" width="3.625" style="2" customWidth="1"/>
    <col min="848" max="848" width="4" style="2" customWidth="1"/>
    <col min="849" max="850" width="3.625" style="2" customWidth="1"/>
    <col min="851" max="851" width="4" style="2" customWidth="1"/>
    <col min="852" max="853" width="3.625" style="2" customWidth="1"/>
    <col min="854" max="854" width="4" style="2" customWidth="1"/>
    <col min="855" max="855" width="3.625" style="2" customWidth="1"/>
    <col min="856" max="861" width="7.625" style="2" customWidth="1"/>
    <col min="862" max="862" width="9.5" style="2" customWidth="1"/>
    <col min="863" max="863" width="7.625" style="2" customWidth="1"/>
    <col min="864" max="864" width="16.125" style="2" customWidth="1"/>
    <col min="865" max="1024" width="11" style="2"/>
    <col min="1025" max="1025" width="9" style="2" customWidth="1"/>
    <col min="1026" max="1026" width="10.625" style="2" customWidth="1"/>
    <col min="1027" max="1027" width="3.625" style="2" customWidth="1"/>
    <col min="1028" max="1028" width="4" style="2" customWidth="1"/>
    <col min="1029" max="1029" width="3.875" style="2" customWidth="1"/>
    <col min="1030" max="1030" width="4.5" style="2" customWidth="1"/>
    <col min="1031" max="1031" width="4" style="2" customWidth="1"/>
    <col min="1032" max="1032" width="3.625" style="2" customWidth="1"/>
    <col min="1033" max="1033" width="3.875" style="2" customWidth="1"/>
    <col min="1034" max="1034" width="4" style="2" customWidth="1"/>
    <col min="1035" max="1035" width="3.625" style="2" customWidth="1"/>
    <col min="1036" max="1041" width="7.625" style="2" customWidth="1"/>
    <col min="1042" max="1042" width="9.5" style="2" customWidth="1"/>
    <col min="1043" max="1043" width="7.625" style="2" customWidth="1"/>
    <col min="1044" max="1044" width="6.25" style="2" customWidth="1"/>
    <col min="1045" max="1045" width="10.625" style="2" customWidth="1"/>
    <col min="1046" max="1046" width="3.625" style="2" customWidth="1"/>
    <col min="1047" max="1047" width="4" style="2" customWidth="1"/>
    <col min="1048" max="1049" width="3.625" style="2" customWidth="1"/>
    <col min="1050" max="1050" width="4" style="2" customWidth="1"/>
    <col min="1051" max="1052" width="3.625" style="2" customWidth="1"/>
    <col min="1053" max="1053" width="4" style="2" customWidth="1"/>
    <col min="1054" max="1054" width="3.625" style="2" customWidth="1"/>
    <col min="1055" max="1060" width="7.625" style="2" customWidth="1"/>
    <col min="1061" max="1061" width="9.5" style="2" customWidth="1"/>
    <col min="1062" max="1063" width="7.625" style="2" customWidth="1"/>
    <col min="1064" max="1064" width="10.625" style="2" customWidth="1"/>
    <col min="1065" max="1065" width="3.625" style="2" customWidth="1"/>
    <col min="1066" max="1066" width="4" style="2" customWidth="1"/>
    <col min="1067" max="1068" width="3.625" style="2" customWidth="1"/>
    <col min="1069" max="1069" width="4" style="2" customWidth="1"/>
    <col min="1070" max="1071" width="3.625" style="2" customWidth="1"/>
    <col min="1072" max="1072" width="4" style="2" customWidth="1"/>
    <col min="1073" max="1073" width="3.625" style="2" customWidth="1"/>
    <col min="1074" max="1079" width="7.625" style="2" customWidth="1"/>
    <col min="1080" max="1080" width="9.5" style="2" customWidth="1"/>
    <col min="1081" max="1082" width="7.625" style="2" customWidth="1"/>
    <col min="1083" max="1083" width="10.625" style="2" customWidth="1"/>
    <col min="1084" max="1084" width="3.625" style="2" customWidth="1"/>
    <col min="1085" max="1085" width="4" style="2" customWidth="1"/>
    <col min="1086" max="1087" width="3.625" style="2" customWidth="1"/>
    <col min="1088" max="1088" width="4" style="2" customWidth="1"/>
    <col min="1089" max="1090" width="3.625" style="2" customWidth="1"/>
    <col min="1091" max="1091" width="4" style="2" customWidth="1"/>
    <col min="1092" max="1092" width="3.625" style="2" customWidth="1"/>
    <col min="1093" max="1098" width="7.625" style="2" customWidth="1"/>
    <col min="1099" max="1099" width="9.5" style="2" customWidth="1"/>
    <col min="1100" max="1101" width="7.625" style="2" customWidth="1"/>
    <col min="1102" max="1102" width="10.625" style="2" customWidth="1"/>
    <col min="1103" max="1103" width="3.625" style="2" customWidth="1"/>
    <col min="1104" max="1104" width="4" style="2" customWidth="1"/>
    <col min="1105" max="1106" width="3.625" style="2" customWidth="1"/>
    <col min="1107" max="1107" width="4" style="2" customWidth="1"/>
    <col min="1108" max="1109" width="3.625" style="2" customWidth="1"/>
    <col min="1110" max="1110" width="4" style="2" customWidth="1"/>
    <col min="1111" max="1111" width="3.625" style="2" customWidth="1"/>
    <col min="1112" max="1117" width="7.625" style="2" customWidth="1"/>
    <col min="1118" max="1118" width="9.5" style="2" customWidth="1"/>
    <col min="1119" max="1119" width="7.625" style="2" customWidth="1"/>
    <col min="1120" max="1120" width="16.125" style="2" customWidth="1"/>
    <col min="1121" max="1280" width="11" style="2"/>
    <col min="1281" max="1281" width="9" style="2" customWidth="1"/>
    <col min="1282" max="1282" width="10.625" style="2" customWidth="1"/>
    <col min="1283" max="1283" width="3.625" style="2" customWidth="1"/>
    <col min="1284" max="1284" width="4" style="2" customWidth="1"/>
    <col min="1285" max="1285" width="3.875" style="2" customWidth="1"/>
    <col min="1286" max="1286" width="4.5" style="2" customWidth="1"/>
    <col min="1287" max="1287" width="4" style="2" customWidth="1"/>
    <col min="1288" max="1288" width="3.625" style="2" customWidth="1"/>
    <col min="1289" max="1289" width="3.875" style="2" customWidth="1"/>
    <col min="1290" max="1290" width="4" style="2" customWidth="1"/>
    <col min="1291" max="1291" width="3.625" style="2" customWidth="1"/>
    <col min="1292" max="1297" width="7.625" style="2" customWidth="1"/>
    <col min="1298" max="1298" width="9.5" style="2" customWidth="1"/>
    <col min="1299" max="1299" width="7.625" style="2" customWidth="1"/>
    <col min="1300" max="1300" width="6.25" style="2" customWidth="1"/>
    <col min="1301" max="1301" width="10.625" style="2" customWidth="1"/>
    <col min="1302" max="1302" width="3.625" style="2" customWidth="1"/>
    <col min="1303" max="1303" width="4" style="2" customWidth="1"/>
    <col min="1304" max="1305" width="3.625" style="2" customWidth="1"/>
    <col min="1306" max="1306" width="4" style="2" customWidth="1"/>
    <col min="1307" max="1308" width="3.625" style="2" customWidth="1"/>
    <col min="1309" max="1309" width="4" style="2" customWidth="1"/>
    <col min="1310" max="1310" width="3.625" style="2" customWidth="1"/>
    <col min="1311" max="1316" width="7.625" style="2" customWidth="1"/>
    <col min="1317" max="1317" width="9.5" style="2" customWidth="1"/>
    <col min="1318" max="1319" width="7.625" style="2" customWidth="1"/>
    <col min="1320" max="1320" width="10.625" style="2" customWidth="1"/>
    <col min="1321" max="1321" width="3.625" style="2" customWidth="1"/>
    <col min="1322" max="1322" width="4" style="2" customWidth="1"/>
    <col min="1323" max="1324" width="3.625" style="2" customWidth="1"/>
    <col min="1325" max="1325" width="4" style="2" customWidth="1"/>
    <col min="1326" max="1327" width="3.625" style="2" customWidth="1"/>
    <col min="1328" max="1328" width="4" style="2" customWidth="1"/>
    <col min="1329" max="1329" width="3.625" style="2" customWidth="1"/>
    <col min="1330" max="1335" width="7.625" style="2" customWidth="1"/>
    <col min="1336" max="1336" width="9.5" style="2" customWidth="1"/>
    <col min="1337" max="1338" width="7.625" style="2" customWidth="1"/>
    <col min="1339" max="1339" width="10.625" style="2" customWidth="1"/>
    <col min="1340" max="1340" width="3.625" style="2" customWidth="1"/>
    <col min="1341" max="1341" width="4" style="2" customWidth="1"/>
    <col min="1342" max="1343" width="3.625" style="2" customWidth="1"/>
    <col min="1344" max="1344" width="4" style="2" customWidth="1"/>
    <col min="1345" max="1346" width="3.625" style="2" customWidth="1"/>
    <col min="1347" max="1347" width="4" style="2" customWidth="1"/>
    <col min="1348" max="1348" width="3.625" style="2" customWidth="1"/>
    <col min="1349" max="1354" width="7.625" style="2" customWidth="1"/>
    <col min="1355" max="1355" width="9.5" style="2" customWidth="1"/>
    <col min="1356" max="1357" width="7.625" style="2" customWidth="1"/>
    <col min="1358" max="1358" width="10.625" style="2" customWidth="1"/>
    <col min="1359" max="1359" width="3.625" style="2" customWidth="1"/>
    <col min="1360" max="1360" width="4" style="2" customWidth="1"/>
    <col min="1361" max="1362" width="3.625" style="2" customWidth="1"/>
    <col min="1363" max="1363" width="4" style="2" customWidth="1"/>
    <col min="1364" max="1365" width="3.625" style="2" customWidth="1"/>
    <col min="1366" max="1366" width="4" style="2" customWidth="1"/>
    <col min="1367" max="1367" width="3.625" style="2" customWidth="1"/>
    <col min="1368" max="1373" width="7.625" style="2" customWidth="1"/>
    <col min="1374" max="1374" width="9.5" style="2" customWidth="1"/>
    <col min="1375" max="1375" width="7.625" style="2" customWidth="1"/>
    <col min="1376" max="1376" width="16.125" style="2" customWidth="1"/>
    <col min="1377" max="1536" width="11" style="2"/>
    <col min="1537" max="1537" width="9" style="2" customWidth="1"/>
    <col min="1538" max="1538" width="10.625" style="2" customWidth="1"/>
    <col min="1539" max="1539" width="3.625" style="2" customWidth="1"/>
    <col min="1540" max="1540" width="4" style="2" customWidth="1"/>
    <col min="1541" max="1541" width="3.875" style="2" customWidth="1"/>
    <col min="1542" max="1542" width="4.5" style="2" customWidth="1"/>
    <col min="1543" max="1543" width="4" style="2" customWidth="1"/>
    <col min="1544" max="1544" width="3.625" style="2" customWidth="1"/>
    <col min="1545" max="1545" width="3.875" style="2" customWidth="1"/>
    <col min="1546" max="1546" width="4" style="2" customWidth="1"/>
    <col min="1547" max="1547" width="3.625" style="2" customWidth="1"/>
    <col min="1548" max="1553" width="7.625" style="2" customWidth="1"/>
    <col min="1554" max="1554" width="9.5" style="2" customWidth="1"/>
    <col min="1555" max="1555" width="7.625" style="2" customWidth="1"/>
    <col min="1556" max="1556" width="6.25" style="2" customWidth="1"/>
    <col min="1557" max="1557" width="10.625" style="2" customWidth="1"/>
    <col min="1558" max="1558" width="3.625" style="2" customWidth="1"/>
    <col min="1559" max="1559" width="4" style="2" customWidth="1"/>
    <col min="1560" max="1561" width="3.625" style="2" customWidth="1"/>
    <col min="1562" max="1562" width="4" style="2" customWidth="1"/>
    <col min="1563" max="1564" width="3.625" style="2" customWidth="1"/>
    <col min="1565" max="1565" width="4" style="2" customWidth="1"/>
    <col min="1566" max="1566" width="3.625" style="2" customWidth="1"/>
    <col min="1567" max="1572" width="7.625" style="2" customWidth="1"/>
    <col min="1573" max="1573" width="9.5" style="2" customWidth="1"/>
    <col min="1574" max="1575" width="7.625" style="2" customWidth="1"/>
    <col min="1576" max="1576" width="10.625" style="2" customWidth="1"/>
    <col min="1577" max="1577" width="3.625" style="2" customWidth="1"/>
    <col min="1578" max="1578" width="4" style="2" customWidth="1"/>
    <col min="1579" max="1580" width="3.625" style="2" customWidth="1"/>
    <col min="1581" max="1581" width="4" style="2" customWidth="1"/>
    <col min="1582" max="1583" width="3.625" style="2" customWidth="1"/>
    <col min="1584" max="1584" width="4" style="2" customWidth="1"/>
    <col min="1585" max="1585" width="3.625" style="2" customWidth="1"/>
    <col min="1586" max="1591" width="7.625" style="2" customWidth="1"/>
    <col min="1592" max="1592" width="9.5" style="2" customWidth="1"/>
    <col min="1593" max="1594" width="7.625" style="2" customWidth="1"/>
    <col min="1595" max="1595" width="10.625" style="2" customWidth="1"/>
    <col min="1596" max="1596" width="3.625" style="2" customWidth="1"/>
    <col min="1597" max="1597" width="4" style="2" customWidth="1"/>
    <col min="1598" max="1599" width="3.625" style="2" customWidth="1"/>
    <col min="1600" max="1600" width="4" style="2" customWidth="1"/>
    <col min="1601" max="1602" width="3.625" style="2" customWidth="1"/>
    <col min="1603" max="1603" width="4" style="2" customWidth="1"/>
    <col min="1604" max="1604" width="3.625" style="2" customWidth="1"/>
    <col min="1605" max="1610" width="7.625" style="2" customWidth="1"/>
    <col min="1611" max="1611" width="9.5" style="2" customWidth="1"/>
    <col min="1612" max="1613" width="7.625" style="2" customWidth="1"/>
    <col min="1614" max="1614" width="10.625" style="2" customWidth="1"/>
    <col min="1615" max="1615" width="3.625" style="2" customWidth="1"/>
    <col min="1616" max="1616" width="4" style="2" customWidth="1"/>
    <col min="1617" max="1618" width="3.625" style="2" customWidth="1"/>
    <col min="1619" max="1619" width="4" style="2" customWidth="1"/>
    <col min="1620" max="1621" width="3.625" style="2" customWidth="1"/>
    <col min="1622" max="1622" width="4" style="2" customWidth="1"/>
    <col min="1623" max="1623" width="3.625" style="2" customWidth="1"/>
    <col min="1624" max="1629" width="7.625" style="2" customWidth="1"/>
    <col min="1630" max="1630" width="9.5" style="2" customWidth="1"/>
    <col min="1631" max="1631" width="7.625" style="2" customWidth="1"/>
    <col min="1632" max="1632" width="16.125" style="2" customWidth="1"/>
    <col min="1633" max="1792" width="11" style="2"/>
    <col min="1793" max="1793" width="9" style="2" customWidth="1"/>
    <col min="1794" max="1794" width="10.625" style="2" customWidth="1"/>
    <col min="1795" max="1795" width="3.625" style="2" customWidth="1"/>
    <col min="1796" max="1796" width="4" style="2" customWidth="1"/>
    <col min="1797" max="1797" width="3.875" style="2" customWidth="1"/>
    <col min="1798" max="1798" width="4.5" style="2" customWidth="1"/>
    <col min="1799" max="1799" width="4" style="2" customWidth="1"/>
    <col min="1800" max="1800" width="3.625" style="2" customWidth="1"/>
    <col min="1801" max="1801" width="3.875" style="2" customWidth="1"/>
    <col min="1802" max="1802" width="4" style="2" customWidth="1"/>
    <col min="1803" max="1803" width="3.625" style="2" customWidth="1"/>
    <col min="1804" max="1809" width="7.625" style="2" customWidth="1"/>
    <col min="1810" max="1810" width="9.5" style="2" customWidth="1"/>
    <col min="1811" max="1811" width="7.625" style="2" customWidth="1"/>
    <col min="1812" max="1812" width="6.25" style="2" customWidth="1"/>
    <col min="1813" max="1813" width="10.625" style="2" customWidth="1"/>
    <col min="1814" max="1814" width="3.625" style="2" customWidth="1"/>
    <col min="1815" max="1815" width="4" style="2" customWidth="1"/>
    <col min="1816" max="1817" width="3.625" style="2" customWidth="1"/>
    <col min="1818" max="1818" width="4" style="2" customWidth="1"/>
    <col min="1819" max="1820" width="3.625" style="2" customWidth="1"/>
    <col min="1821" max="1821" width="4" style="2" customWidth="1"/>
    <col min="1822" max="1822" width="3.625" style="2" customWidth="1"/>
    <col min="1823" max="1828" width="7.625" style="2" customWidth="1"/>
    <col min="1829" max="1829" width="9.5" style="2" customWidth="1"/>
    <col min="1830" max="1831" width="7.625" style="2" customWidth="1"/>
    <col min="1832" max="1832" width="10.625" style="2" customWidth="1"/>
    <col min="1833" max="1833" width="3.625" style="2" customWidth="1"/>
    <col min="1834" max="1834" width="4" style="2" customWidth="1"/>
    <col min="1835" max="1836" width="3.625" style="2" customWidth="1"/>
    <col min="1837" max="1837" width="4" style="2" customWidth="1"/>
    <col min="1838" max="1839" width="3.625" style="2" customWidth="1"/>
    <col min="1840" max="1840" width="4" style="2" customWidth="1"/>
    <col min="1841" max="1841" width="3.625" style="2" customWidth="1"/>
    <col min="1842" max="1847" width="7.625" style="2" customWidth="1"/>
    <col min="1848" max="1848" width="9.5" style="2" customWidth="1"/>
    <col min="1849" max="1850" width="7.625" style="2" customWidth="1"/>
    <col min="1851" max="1851" width="10.625" style="2" customWidth="1"/>
    <col min="1852" max="1852" width="3.625" style="2" customWidth="1"/>
    <col min="1853" max="1853" width="4" style="2" customWidth="1"/>
    <col min="1854" max="1855" width="3.625" style="2" customWidth="1"/>
    <col min="1856" max="1856" width="4" style="2" customWidth="1"/>
    <col min="1857" max="1858" width="3.625" style="2" customWidth="1"/>
    <col min="1859" max="1859" width="4" style="2" customWidth="1"/>
    <col min="1860" max="1860" width="3.625" style="2" customWidth="1"/>
    <col min="1861" max="1866" width="7.625" style="2" customWidth="1"/>
    <col min="1867" max="1867" width="9.5" style="2" customWidth="1"/>
    <col min="1868" max="1869" width="7.625" style="2" customWidth="1"/>
    <col min="1870" max="1870" width="10.625" style="2" customWidth="1"/>
    <col min="1871" max="1871" width="3.625" style="2" customWidth="1"/>
    <col min="1872" max="1872" width="4" style="2" customWidth="1"/>
    <col min="1873" max="1874" width="3.625" style="2" customWidth="1"/>
    <col min="1875" max="1875" width="4" style="2" customWidth="1"/>
    <col min="1876" max="1877" width="3.625" style="2" customWidth="1"/>
    <col min="1878" max="1878" width="4" style="2" customWidth="1"/>
    <col min="1879" max="1879" width="3.625" style="2" customWidth="1"/>
    <col min="1880" max="1885" width="7.625" style="2" customWidth="1"/>
    <col min="1886" max="1886" width="9.5" style="2" customWidth="1"/>
    <col min="1887" max="1887" width="7.625" style="2" customWidth="1"/>
    <col min="1888" max="1888" width="16.125" style="2" customWidth="1"/>
    <col min="1889" max="2048" width="11" style="2"/>
    <col min="2049" max="2049" width="9" style="2" customWidth="1"/>
    <col min="2050" max="2050" width="10.625" style="2" customWidth="1"/>
    <col min="2051" max="2051" width="3.625" style="2" customWidth="1"/>
    <col min="2052" max="2052" width="4" style="2" customWidth="1"/>
    <col min="2053" max="2053" width="3.875" style="2" customWidth="1"/>
    <col min="2054" max="2054" width="4.5" style="2" customWidth="1"/>
    <col min="2055" max="2055" width="4" style="2" customWidth="1"/>
    <col min="2056" max="2056" width="3.625" style="2" customWidth="1"/>
    <col min="2057" max="2057" width="3.875" style="2" customWidth="1"/>
    <col min="2058" max="2058" width="4" style="2" customWidth="1"/>
    <col min="2059" max="2059" width="3.625" style="2" customWidth="1"/>
    <col min="2060" max="2065" width="7.625" style="2" customWidth="1"/>
    <col min="2066" max="2066" width="9.5" style="2" customWidth="1"/>
    <col min="2067" max="2067" width="7.625" style="2" customWidth="1"/>
    <col min="2068" max="2068" width="6.25" style="2" customWidth="1"/>
    <col min="2069" max="2069" width="10.625" style="2" customWidth="1"/>
    <col min="2070" max="2070" width="3.625" style="2" customWidth="1"/>
    <col min="2071" max="2071" width="4" style="2" customWidth="1"/>
    <col min="2072" max="2073" width="3.625" style="2" customWidth="1"/>
    <col min="2074" max="2074" width="4" style="2" customWidth="1"/>
    <col min="2075" max="2076" width="3.625" style="2" customWidth="1"/>
    <col min="2077" max="2077" width="4" style="2" customWidth="1"/>
    <col min="2078" max="2078" width="3.625" style="2" customWidth="1"/>
    <col min="2079" max="2084" width="7.625" style="2" customWidth="1"/>
    <col min="2085" max="2085" width="9.5" style="2" customWidth="1"/>
    <col min="2086" max="2087" width="7.625" style="2" customWidth="1"/>
    <col min="2088" max="2088" width="10.625" style="2" customWidth="1"/>
    <col min="2089" max="2089" width="3.625" style="2" customWidth="1"/>
    <col min="2090" max="2090" width="4" style="2" customWidth="1"/>
    <col min="2091" max="2092" width="3.625" style="2" customWidth="1"/>
    <col min="2093" max="2093" width="4" style="2" customWidth="1"/>
    <col min="2094" max="2095" width="3.625" style="2" customWidth="1"/>
    <col min="2096" max="2096" width="4" style="2" customWidth="1"/>
    <col min="2097" max="2097" width="3.625" style="2" customWidth="1"/>
    <col min="2098" max="2103" width="7.625" style="2" customWidth="1"/>
    <col min="2104" max="2104" width="9.5" style="2" customWidth="1"/>
    <col min="2105" max="2106" width="7.625" style="2" customWidth="1"/>
    <col min="2107" max="2107" width="10.625" style="2" customWidth="1"/>
    <col min="2108" max="2108" width="3.625" style="2" customWidth="1"/>
    <col min="2109" max="2109" width="4" style="2" customWidth="1"/>
    <col min="2110" max="2111" width="3.625" style="2" customWidth="1"/>
    <col min="2112" max="2112" width="4" style="2" customWidth="1"/>
    <col min="2113" max="2114" width="3.625" style="2" customWidth="1"/>
    <col min="2115" max="2115" width="4" style="2" customWidth="1"/>
    <col min="2116" max="2116" width="3.625" style="2" customWidth="1"/>
    <col min="2117" max="2122" width="7.625" style="2" customWidth="1"/>
    <col min="2123" max="2123" width="9.5" style="2" customWidth="1"/>
    <col min="2124" max="2125" width="7.625" style="2" customWidth="1"/>
    <col min="2126" max="2126" width="10.625" style="2" customWidth="1"/>
    <col min="2127" max="2127" width="3.625" style="2" customWidth="1"/>
    <col min="2128" max="2128" width="4" style="2" customWidth="1"/>
    <col min="2129" max="2130" width="3.625" style="2" customWidth="1"/>
    <col min="2131" max="2131" width="4" style="2" customWidth="1"/>
    <col min="2132" max="2133" width="3.625" style="2" customWidth="1"/>
    <col min="2134" max="2134" width="4" style="2" customWidth="1"/>
    <col min="2135" max="2135" width="3.625" style="2" customWidth="1"/>
    <col min="2136" max="2141" width="7.625" style="2" customWidth="1"/>
    <col min="2142" max="2142" width="9.5" style="2" customWidth="1"/>
    <col min="2143" max="2143" width="7.625" style="2" customWidth="1"/>
    <col min="2144" max="2144" width="16.125" style="2" customWidth="1"/>
    <col min="2145" max="2304" width="11" style="2"/>
    <col min="2305" max="2305" width="9" style="2" customWidth="1"/>
    <col min="2306" max="2306" width="10.625" style="2" customWidth="1"/>
    <col min="2307" max="2307" width="3.625" style="2" customWidth="1"/>
    <col min="2308" max="2308" width="4" style="2" customWidth="1"/>
    <col min="2309" max="2309" width="3.875" style="2" customWidth="1"/>
    <col min="2310" max="2310" width="4.5" style="2" customWidth="1"/>
    <col min="2311" max="2311" width="4" style="2" customWidth="1"/>
    <col min="2312" max="2312" width="3.625" style="2" customWidth="1"/>
    <col min="2313" max="2313" width="3.875" style="2" customWidth="1"/>
    <col min="2314" max="2314" width="4" style="2" customWidth="1"/>
    <col min="2315" max="2315" width="3.625" style="2" customWidth="1"/>
    <col min="2316" max="2321" width="7.625" style="2" customWidth="1"/>
    <col min="2322" max="2322" width="9.5" style="2" customWidth="1"/>
    <col min="2323" max="2323" width="7.625" style="2" customWidth="1"/>
    <col min="2324" max="2324" width="6.25" style="2" customWidth="1"/>
    <col min="2325" max="2325" width="10.625" style="2" customWidth="1"/>
    <col min="2326" max="2326" width="3.625" style="2" customWidth="1"/>
    <col min="2327" max="2327" width="4" style="2" customWidth="1"/>
    <col min="2328" max="2329" width="3.625" style="2" customWidth="1"/>
    <col min="2330" max="2330" width="4" style="2" customWidth="1"/>
    <col min="2331" max="2332" width="3.625" style="2" customWidth="1"/>
    <col min="2333" max="2333" width="4" style="2" customWidth="1"/>
    <col min="2334" max="2334" width="3.625" style="2" customWidth="1"/>
    <col min="2335" max="2340" width="7.625" style="2" customWidth="1"/>
    <col min="2341" max="2341" width="9.5" style="2" customWidth="1"/>
    <col min="2342" max="2343" width="7.625" style="2" customWidth="1"/>
    <col min="2344" max="2344" width="10.625" style="2" customWidth="1"/>
    <col min="2345" max="2345" width="3.625" style="2" customWidth="1"/>
    <col min="2346" max="2346" width="4" style="2" customWidth="1"/>
    <col min="2347" max="2348" width="3.625" style="2" customWidth="1"/>
    <col min="2349" max="2349" width="4" style="2" customWidth="1"/>
    <col min="2350" max="2351" width="3.625" style="2" customWidth="1"/>
    <col min="2352" max="2352" width="4" style="2" customWidth="1"/>
    <col min="2353" max="2353" width="3.625" style="2" customWidth="1"/>
    <col min="2354" max="2359" width="7.625" style="2" customWidth="1"/>
    <col min="2360" max="2360" width="9.5" style="2" customWidth="1"/>
    <col min="2361" max="2362" width="7.625" style="2" customWidth="1"/>
    <col min="2363" max="2363" width="10.625" style="2" customWidth="1"/>
    <col min="2364" max="2364" width="3.625" style="2" customWidth="1"/>
    <col min="2365" max="2365" width="4" style="2" customWidth="1"/>
    <col min="2366" max="2367" width="3.625" style="2" customWidth="1"/>
    <col min="2368" max="2368" width="4" style="2" customWidth="1"/>
    <col min="2369" max="2370" width="3.625" style="2" customWidth="1"/>
    <col min="2371" max="2371" width="4" style="2" customWidth="1"/>
    <col min="2372" max="2372" width="3.625" style="2" customWidth="1"/>
    <col min="2373" max="2378" width="7.625" style="2" customWidth="1"/>
    <col min="2379" max="2379" width="9.5" style="2" customWidth="1"/>
    <col min="2380" max="2381" width="7.625" style="2" customWidth="1"/>
    <col min="2382" max="2382" width="10.625" style="2" customWidth="1"/>
    <col min="2383" max="2383" width="3.625" style="2" customWidth="1"/>
    <col min="2384" max="2384" width="4" style="2" customWidth="1"/>
    <col min="2385" max="2386" width="3.625" style="2" customWidth="1"/>
    <col min="2387" max="2387" width="4" style="2" customWidth="1"/>
    <col min="2388" max="2389" width="3.625" style="2" customWidth="1"/>
    <col min="2390" max="2390" width="4" style="2" customWidth="1"/>
    <col min="2391" max="2391" width="3.625" style="2" customWidth="1"/>
    <col min="2392" max="2397" width="7.625" style="2" customWidth="1"/>
    <col min="2398" max="2398" width="9.5" style="2" customWidth="1"/>
    <col min="2399" max="2399" width="7.625" style="2" customWidth="1"/>
    <col min="2400" max="2400" width="16.125" style="2" customWidth="1"/>
    <col min="2401" max="2560" width="11" style="2"/>
    <col min="2561" max="2561" width="9" style="2" customWidth="1"/>
    <col min="2562" max="2562" width="10.625" style="2" customWidth="1"/>
    <col min="2563" max="2563" width="3.625" style="2" customWidth="1"/>
    <col min="2564" max="2564" width="4" style="2" customWidth="1"/>
    <col min="2565" max="2565" width="3.875" style="2" customWidth="1"/>
    <col min="2566" max="2566" width="4.5" style="2" customWidth="1"/>
    <col min="2567" max="2567" width="4" style="2" customWidth="1"/>
    <col min="2568" max="2568" width="3.625" style="2" customWidth="1"/>
    <col min="2569" max="2569" width="3.875" style="2" customWidth="1"/>
    <col min="2570" max="2570" width="4" style="2" customWidth="1"/>
    <col min="2571" max="2571" width="3.625" style="2" customWidth="1"/>
    <col min="2572" max="2577" width="7.625" style="2" customWidth="1"/>
    <col min="2578" max="2578" width="9.5" style="2" customWidth="1"/>
    <col min="2579" max="2579" width="7.625" style="2" customWidth="1"/>
    <col min="2580" max="2580" width="6.25" style="2" customWidth="1"/>
    <col min="2581" max="2581" width="10.625" style="2" customWidth="1"/>
    <col min="2582" max="2582" width="3.625" style="2" customWidth="1"/>
    <col min="2583" max="2583" width="4" style="2" customWidth="1"/>
    <col min="2584" max="2585" width="3.625" style="2" customWidth="1"/>
    <col min="2586" max="2586" width="4" style="2" customWidth="1"/>
    <col min="2587" max="2588" width="3.625" style="2" customWidth="1"/>
    <col min="2589" max="2589" width="4" style="2" customWidth="1"/>
    <col min="2590" max="2590" width="3.625" style="2" customWidth="1"/>
    <col min="2591" max="2596" width="7.625" style="2" customWidth="1"/>
    <col min="2597" max="2597" width="9.5" style="2" customWidth="1"/>
    <col min="2598" max="2599" width="7.625" style="2" customWidth="1"/>
    <col min="2600" max="2600" width="10.625" style="2" customWidth="1"/>
    <col min="2601" max="2601" width="3.625" style="2" customWidth="1"/>
    <col min="2602" max="2602" width="4" style="2" customWidth="1"/>
    <col min="2603" max="2604" width="3.625" style="2" customWidth="1"/>
    <col min="2605" max="2605" width="4" style="2" customWidth="1"/>
    <col min="2606" max="2607" width="3.625" style="2" customWidth="1"/>
    <col min="2608" max="2608" width="4" style="2" customWidth="1"/>
    <col min="2609" max="2609" width="3.625" style="2" customWidth="1"/>
    <col min="2610" max="2615" width="7.625" style="2" customWidth="1"/>
    <col min="2616" max="2616" width="9.5" style="2" customWidth="1"/>
    <col min="2617" max="2618" width="7.625" style="2" customWidth="1"/>
    <col min="2619" max="2619" width="10.625" style="2" customWidth="1"/>
    <col min="2620" max="2620" width="3.625" style="2" customWidth="1"/>
    <col min="2621" max="2621" width="4" style="2" customWidth="1"/>
    <col min="2622" max="2623" width="3.625" style="2" customWidth="1"/>
    <col min="2624" max="2624" width="4" style="2" customWidth="1"/>
    <col min="2625" max="2626" width="3.625" style="2" customWidth="1"/>
    <col min="2627" max="2627" width="4" style="2" customWidth="1"/>
    <col min="2628" max="2628" width="3.625" style="2" customWidth="1"/>
    <col min="2629" max="2634" width="7.625" style="2" customWidth="1"/>
    <col min="2635" max="2635" width="9.5" style="2" customWidth="1"/>
    <col min="2636" max="2637" width="7.625" style="2" customWidth="1"/>
    <col min="2638" max="2638" width="10.625" style="2" customWidth="1"/>
    <col min="2639" max="2639" width="3.625" style="2" customWidth="1"/>
    <col min="2640" max="2640" width="4" style="2" customWidth="1"/>
    <col min="2641" max="2642" width="3.625" style="2" customWidth="1"/>
    <col min="2643" max="2643" width="4" style="2" customWidth="1"/>
    <col min="2644" max="2645" width="3.625" style="2" customWidth="1"/>
    <col min="2646" max="2646" width="4" style="2" customWidth="1"/>
    <col min="2647" max="2647" width="3.625" style="2" customWidth="1"/>
    <col min="2648" max="2653" width="7.625" style="2" customWidth="1"/>
    <col min="2654" max="2654" width="9.5" style="2" customWidth="1"/>
    <col min="2655" max="2655" width="7.625" style="2" customWidth="1"/>
    <col min="2656" max="2656" width="16.125" style="2" customWidth="1"/>
    <col min="2657" max="2816" width="11" style="2"/>
    <col min="2817" max="2817" width="9" style="2" customWidth="1"/>
    <col min="2818" max="2818" width="10.625" style="2" customWidth="1"/>
    <col min="2819" max="2819" width="3.625" style="2" customWidth="1"/>
    <col min="2820" max="2820" width="4" style="2" customWidth="1"/>
    <col min="2821" max="2821" width="3.875" style="2" customWidth="1"/>
    <col min="2822" max="2822" width="4.5" style="2" customWidth="1"/>
    <col min="2823" max="2823" width="4" style="2" customWidth="1"/>
    <col min="2824" max="2824" width="3.625" style="2" customWidth="1"/>
    <col min="2825" max="2825" width="3.875" style="2" customWidth="1"/>
    <col min="2826" max="2826" width="4" style="2" customWidth="1"/>
    <col min="2827" max="2827" width="3.625" style="2" customWidth="1"/>
    <col min="2828" max="2833" width="7.625" style="2" customWidth="1"/>
    <col min="2834" max="2834" width="9.5" style="2" customWidth="1"/>
    <col min="2835" max="2835" width="7.625" style="2" customWidth="1"/>
    <col min="2836" max="2836" width="6.25" style="2" customWidth="1"/>
    <col min="2837" max="2837" width="10.625" style="2" customWidth="1"/>
    <col min="2838" max="2838" width="3.625" style="2" customWidth="1"/>
    <col min="2839" max="2839" width="4" style="2" customWidth="1"/>
    <col min="2840" max="2841" width="3.625" style="2" customWidth="1"/>
    <col min="2842" max="2842" width="4" style="2" customWidth="1"/>
    <col min="2843" max="2844" width="3.625" style="2" customWidth="1"/>
    <col min="2845" max="2845" width="4" style="2" customWidth="1"/>
    <col min="2846" max="2846" width="3.625" style="2" customWidth="1"/>
    <col min="2847" max="2852" width="7.625" style="2" customWidth="1"/>
    <col min="2853" max="2853" width="9.5" style="2" customWidth="1"/>
    <col min="2854" max="2855" width="7.625" style="2" customWidth="1"/>
    <col min="2856" max="2856" width="10.625" style="2" customWidth="1"/>
    <col min="2857" max="2857" width="3.625" style="2" customWidth="1"/>
    <col min="2858" max="2858" width="4" style="2" customWidth="1"/>
    <col min="2859" max="2860" width="3.625" style="2" customWidth="1"/>
    <col min="2861" max="2861" width="4" style="2" customWidth="1"/>
    <col min="2862" max="2863" width="3.625" style="2" customWidth="1"/>
    <col min="2864" max="2864" width="4" style="2" customWidth="1"/>
    <col min="2865" max="2865" width="3.625" style="2" customWidth="1"/>
    <col min="2866" max="2871" width="7.625" style="2" customWidth="1"/>
    <col min="2872" max="2872" width="9.5" style="2" customWidth="1"/>
    <col min="2873" max="2874" width="7.625" style="2" customWidth="1"/>
    <col min="2875" max="2875" width="10.625" style="2" customWidth="1"/>
    <col min="2876" max="2876" width="3.625" style="2" customWidth="1"/>
    <col min="2877" max="2877" width="4" style="2" customWidth="1"/>
    <col min="2878" max="2879" width="3.625" style="2" customWidth="1"/>
    <col min="2880" max="2880" width="4" style="2" customWidth="1"/>
    <col min="2881" max="2882" width="3.625" style="2" customWidth="1"/>
    <col min="2883" max="2883" width="4" style="2" customWidth="1"/>
    <col min="2884" max="2884" width="3.625" style="2" customWidth="1"/>
    <col min="2885" max="2890" width="7.625" style="2" customWidth="1"/>
    <col min="2891" max="2891" width="9.5" style="2" customWidth="1"/>
    <col min="2892" max="2893" width="7.625" style="2" customWidth="1"/>
    <col min="2894" max="2894" width="10.625" style="2" customWidth="1"/>
    <col min="2895" max="2895" width="3.625" style="2" customWidth="1"/>
    <col min="2896" max="2896" width="4" style="2" customWidth="1"/>
    <col min="2897" max="2898" width="3.625" style="2" customWidth="1"/>
    <col min="2899" max="2899" width="4" style="2" customWidth="1"/>
    <col min="2900" max="2901" width="3.625" style="2" customWidth="1"/>
    <col min="2902" max="2902" width="4" style="2" customWidth="1"/>
    <col min="2903" max="2903" width="3.625" style="2" customWidth="1"/>
    <col min="2904" max="2909" width="7.625" style="2" customWidth="1"/>
    <col min="2910" max="2910" width="9.5" style="2" customWidth="1"/>
    <col min="2911" max="2911" width="7.625" style="2" customWidth="1"/>
    <col min="2912" max="2912" width="16.125" style="2" customWidth="1"/>
    <col min="2913" max="3072" width="11" style="2"/>
    <col min="3073" max="3073" width="9" style="2" customWidth="1"/>
    <col min="3074" max="3074" width="10.625" style="2" customWidth="1"/>
    <col min="3075" max="3075" width="3.625" style="2" customWidth="1"/>
    <col min="3076" max="3076" width="4" style="2" customWidth="1"/>
    <col min="3077" max="3077" width="3.875" style="2" customWidth="1"/>
    <col min="3078" max="3078" width="4.5" style="2" customWidth="1"/>
    <col min="3079" max="3079" width="4" style="2" customWidth="1"/>
    <col min="3080" max="3080" width="3.625" style="2" customWidth="1"/>
    <col min="3081" max="3081" width="3.875" style="2" customWidth="1"/>
    <col min="3082" max="3082" width="4" style="2" customWidth="1"/>
    <col min="3083" max="3083" width="3.625" style="2" customWidth="1"/>
    <col min="3084" max="3089" width="7.625" style="2" customWidth="1"/>
    <col min="3090" max="3090" width="9.5" style="2" customWidth="1"/>
    <col min="3091" max="3091" width="7.625" style="2" customWidth="1"/>
    <col min="3092" max="3092" width="6.25" style="2" customWidth="1"/>
    <col min="3093" max="3093" width="10.625" style="2" customWidth="1"/>
    <col min="3094" max="3094" width="3.625" style="2" customWidth="1"/>
    <col min="3095" max="3095" width="4" style="2" customWidth="1"/>
    <col min="3096" max="3097" width="3.625" style="2" customWidth="1"/>
    <col min="3098" max="3098" width="4" style="2" customWidth="1"/>
    <col min="3099" max="3100" width="3.625" style="2" customWidth="1"/>
    <col min="3101" max="3101" width="4" style="2" customWidth="1"/>
    <col min="3102" max="3102" width="3.625" style="2" customWidth="1"/>
    <col min="3103" max="3108" width="7.625" style="2" customWidth="1"/>
    <col min="3109" max="3109" width="9.5" style="2" customWidth="1"/>
    <col min="3110" max="3111" width="7.625" style="2" customWidth="1"/>
    <col min="3112" max="3112" width="10.625" style="2" customWidth="1"/>
    <col min="3113" max="3113" width="3.625" style="2" customWidth="1"/>
    <col min="3114" max="3114" width="4" style="2" customWidth="1"/>
    <col min="3115" max="3116" width="3.625" style="2" customWidth="1"/>
    <col min="3117" max="3117" width="4" style="2" customWidth="1"/>
    <col min="3118" max="3119" width="3.625" style="2" customWidth="1"/>
    <col min="3120" max="3120" width="4" style="2" customWidth="1"/>
    <col min="3121" max="3121" width="3.625" style="2" customWidth="1"/>
    <col min="3122" max="3127" width="7.625" style="2" customWidth="1"/>
    <col min="3128" max="3128" width="9.5" style="2" customWidth="1"/>
    <col min="3129" max="3130" width="7.625" style="2" customWidth="1"/>
    <col min="3131" max="3131" width="10.625" style="2" customWidth="1"/>
    <col min="3132" max="3132" width="3.625" style="2" customWidth="1"/>
    <col min="3133" max="3133" width="4" style="2" customWidth="1"/>
    <col min="3134" max="3135" width="3.625" style="2" customWidth="1"/>
    <col min="3136" max="3136" width="4" style="2" customWidth="1"/>
    <col min="3137" max="3138" width="3.625" style="2" customWidth="1"/>
    <col min="3139" max="3139" width="4" style="2" customWidth="1"/>
    <col min="3140" max="3140" width="3.625" style="2" customWidth="1"/>
    <col min="3141" max="3146" width="7.625" style="2" customWidth="1"/>
    <col min="3147" max="3147" width="9.5" style="2" customWidth="1"/>
    <col min="3148" max="3149" width="7.625" style="2" customWidth="1"/>
    <col min="3150" max="3150" width="10.625" style="2" customWidth="1"/>
    <col min="3151" max="3151" width="3.625" style="2" customWidth="1"/>
    <col min="3152" max="3152" width="4" style="2" customWidth="1"/>
    <col min="3153" max="3154" width="3.625" style="2" customWidth="1"/>
    <col min="3155" max="3155" width="4" style="2" customWidth="1"/>
    <col min="3156" max="3157" width="3.625" style="2" customWidth="1"/>
    <col min="3158" max="3158" width="4" style="2" customWidth="1"/>
    <col min="3159" max="3159" width="3.625" style="2" customWidth="1"/>
    <col min="3160" max="3165" width="7.625" style="2" customWidth="1"/>
    <col min="3166" max="3166" width="9.5" style="2" customWidth="1"/>
    <col min="3167" max="3167" width="7.625" style="2" customWidth="1"/>
    <col min="3168" max="3168" width="16.125" style="2" customWidth="1"/>
    <col min="3169" max="3328" width="11" style="2"/>
    <col min="3329" max="3329" width="9" style="2" customWidth="1"/>
    <col min="3330" max="3330" width="10.625" style="2" customWidth="1"/>
    <col min="3331" max="3331" width="3.625" style="2" customWidth="1"/>
    <col min="3332" max="3332" width="4" style="2" customWidth="1"/>
    <col min="3333" max="3333" width="3.875" style="2" customWidth="1"/>
    <col min="3334" max="3334" width="4.5" style="2" customWidth="1"/>
    <col min="3335" max="3335" width="4" style="2" customWidth="1"/>
    <col min="3336" max="3336" width="3.625" style="2" customWidth="1"/>
    <col min="3337" max="3337" width="3.875" style="2" customWidth="1"/>
    <col min="3338" max="3338" width="4" style="2" customWidth="1"/>
    <col min="3339" max="3339" width="3.625" style="2" customWidth="1"/>
    <col min="3340" max="3345" width="7.625" style="2" customWidth="1"/>
    <col min="3346" max="3346" width="9.5" style="2" customWidth="1"/>
    <col min="3347" max="3347" width="7.625" style="2" customWidth="1"/>
    <col min="3348" max="3348" width="6.25" style="2" customWidth="1"/>
    <col min="3349" max="3349" width="10.625" style="2" customWidth="1"/>
    <col min="3350" max="3350" width="3.625" style="2" customWidth="1"/>
    <col min="3351" max="3351" width="4" style="2" customWidth="1"/>
    <col min="3352" max="3353" width="3.625" style="2" customWidth="1"/>
    <col min="3354" max="3354" width="4" style="2" customWidth="1"/>
    <col min="3355" max="3356" width="3.625" style="2" customWidth="1"/>
    <col min="3357" max="3357" width="4" style="2" customWidth="1"/>
    <col min="3358" max="3358" width="3.625" style="2" customWidth="1"/>
    <col min="3359" max="3364" width="7.625" style="2" customWidth="1"/>
    <col min="3365" max="3365" width="9.5" style="2" customWidth="1"/>
    <col min="3366" max="3367" width="7.625" style="2" customWidth="1"/>
    <col min="3368" max="3368" width="10.625" style="2" customWidth="1"/>
    <col min="3369" max="3369" width="3.625" style="2" customWidth="1"/>
    <col min="3370" max="3370" width="4" style="2" customWidth="1"/>
    <col min="3371" max="3372" width="3.625" style="2" customWidth="1"/>
    <col min="3373" max="3373" width="4" style="2" customWidth="1"/>
    <col min="3374" max="3375" width="3.625" style="2" customWidth="1"/>
    <col min="3376" max="3376" width="4" style="2" customWidth="1"/>
    <col min="3377" max="3377" width="3.625" style="2" customWidth="1"/>
    <col min="3378" max="3383" width="7.625" style="2" customWidth="1"/>
    <col min="3384" max="3384" width="9.5" style="2" customWidth="1"/>
    <col min="3385" max="3386" width="7.625" style="2" customWidth="1"/>
    <col min="3387" max="3387" width="10.625" style="2" customWidth="1"/>
    <col min="3388" max="3388" width="3.625" style="2" customWidth="1"/>
    <col min="3389" max="3389" width="4" style="2" customWidth="1"/>
    <col min="3390" max="3391" width="3.625" style="2" customWidth="1"/>
    <col min="3392" max="3392" width="4" style="2" customWidth="1"/>
    <col min="3393" max="3394" width="3.625" style="2" customWidth="1"/>
    <col min="3395" max="3395" width="4" style="2" customWidth="1"/>
    <col min="3396" max="3396" width="3.625" style="2" customWidth="1"/>
    <col min="3397" max="3402" width="7.625" style="2" customWidth="1"/>
    <col min="3403" max="3403" width="9.5" style="2" customWidth="1"/>
    <col min="3404" max="3405" width="7.625" style="2" customWidth="1"/>
    <col min="3406" max="3406" width="10.625" style="2" customWidth="1"/>
    <col min="3407" max="3407" width="3.625" style="2" customWidth="1"/>
    <col min="3408" max="3408" width="4" style="2" customWidth="1"/>
    <col min="3409" max="3410" width="3.625" style="2" customWidth="1"/>
    <col min="3411" max="3411" width="4" style="2" customWidth="1"/>
    <col min="3412" max="3413" width="3.625" style="2" customWidth="1"/>
    <col min="3414" max="3414" width="4" style="2" customWidth="1"/>
    <col min="3415" max="3415" width="3.625" style="2" customWidth="1"/>
    <col min="3416" max="3421" width="7.625" style="2" customWidth="1"/>
    <col min="3422" max="3422" width="9.5" style="2" customWidth="1"/>
    <col min="3423" max="3423" width="7.625" style="2" customWidth="1"/>
    <col min="3424" max="3424" width="16.125" style="2" customWidth="1"/>
    <col min="3425" max="3584" width="11" style="2"/>
    <col min="3585" max="3585" width="9" style="2" customWidth="1"/>
    <col min="3586" max="3586" width="10.625" style="2" customWidth="1"/>
    <col min="3587" max="3587" width="3.625" style="2" customWidth="1"/>
    <col min="3588" max="3588" width="4" style="2" customWidth="1"/>
    <col min="3589" max="3589" width="3.875" style="2" customWidth="1"/>
    <col min="3590" max="3590" width="4.5" style="2" customWidth="1"/>
    <col min="3591" max="3591" width="4" style="2" customWidth="1"/>
    <col min="3592" max="3592" width="3.625" style="2" customWidth="1"/>
    <col min="3593" max="3593" width="3.875" style="2" customWidth="1"/>
    <col min="3594" max="3594" width="4" style="2" customWidth="1"/>
    <col min="3595" max="3595" width="3.625" style="2" customWidth="1"/>
    <col min="3596" max="3601" width="7.625" style="2" customWidth="1"/>
    <col min="3602" max="3602" width="9.5" style="2" customWidth="1"/>
    <col min="3603" max="3603" width="7.625" style="2" customWidth="1"/>
    <col min="3604" max="3604" width="6.25" style="2" customWidth="1"/>
    <col min="3605" max="3605" width="10.625" style="2" customWidth="1"/>
    <col min="3606" max="3606" width="3.625" style="2" customWidth="1"/>
    <col min="3607" max="3607" width="4" style="2" customWidth="1"/>
    <col min="3608" max="3609" width="3.625" style="2" customWidth="1"/>
    <col min="3610" max="3610" width="4" style="2" customWidth="1"/>
    <col min="3611" max="3612" width="3.625" style="2" customWidth="1"/>
    <col min="3613" max="3613" width="4" style="2" customWidth="1"/>
    <col min="3614" max="3614" width="3.625" style="2" customWidth="1"/>
    <col min="3615" max="3620" width="7.625" style="2" customWidth="1"/>
    <col min="3621" max="3621" width="9.5" style="2" customWidth="1"/>
    <col min="3622" max="3623" width="7.625" style="2" customWidth="1"/>
    <col min="3624" max="3624" width="10.625" style="2" customWidth="1"/>
    <col min="3625" max="3625" width="3.625" style="2" customWidth="1"/>
    <col min="3626" max="3626" width="4" style="2" customWidth="1"/>
    <col min="3627" max="3628" width="3.625" style="2" customWidth="1"/>
    <col min="3629" max="3629" width="4" style="2" customWidth="1"/>
    <col min="3630" max="3631" width="3.625" style="2" customWidth="1"/>
    <col min="3632" max="3632" width="4" style="2" customWidth="1"/>
    <col min="3633" max="3633" width="3.625" style="2" customWidth="1"/>
    <col min="3634" max="3639" width="7.625" style="2" customWidth="1"/>
    <col min="3640" max="3640" width="9.5" style="2" customWidth="1"/>
    <col min="3641" max="3642" width="7.625" style="2" customWidth="1"/>
    <col min="3643" max="3643" width="10.625" style="2" customWidth="1"/>
    <col min="3644" max="3644" width="3.625" style="2" customWidth="1"/>
    <col min="3645" max="3645" width="4" style="2" customWidth="1"/>
    <col min="3646" max="3647" width="3.625" style="2" customWidth="1"/>
    <col min="3648" max="3648" width="4" style="2" customWidth="1"/>
    <col min="3649" max="3650" width="3.625" style="2" customWidth="1"/>
    <col min="3651" max="3651" width="4" style="2" customWidth="1"/>
    <col min="3652" max="3652" width="3.625" style="2" customWidth="1"/>
    <col min="3653" max="3658" width="7.625" style="2" customWidth="1"/>
    <col min="3659" max="3659" width="9.5" style="2" customWidth="1"/>
    <col min="3660" max="3661" width="7.625" style="2" customWidth="1"/>
    <col min="3662" max="3662" width="10.625" style="2" customWidth="1"/>
    <col min="3663" max="3663" width="3.625" style="2" customWidth="1"/>
    <col min="3664" max="3664" width="4" style="2" customWidth="1"/>
    <col min="3665" max="3666" width="3.625" style="2" customWidth="1"/>
    <col min="3667" max="3667" width="4" style="2" customWidth="1"/>
    <col min="3668" max="3669" width="3.625" style="2" customWidth="1"/>
    <col min="3670" max="3670" width="4" style="2" customWidth="1"/>
    <col min="3671" max="3671" width="3.625" style="2" customWidth="1"/>
    <col min="3672" max="3677" width="7.625" style="2" customWidth="1"/>
    <col min="3678" max="3678" width="9.5" style="2" customWidth="1"/>
    <col min="3679" max="3679" width="7.625" style="2" customWidth="1"/>
    <col min="3680" max="3680" width="16.125" style="2" customWidth="1"/>
    <col min="3681" max="3840" width="11" style="2"/>
    <col min="3841" max="3841" width="9" style="2" customWidth="1"/>
    <col min="3842" max="3842" width="10.625" style="2" customWidth="1"/>
    <col min="3843" max="3843" width="3.625" style="2" customWidth="1"/>
    <col min="3844" max="3844" width="4" style="2" customWidth="1"/>
    <col min="3845" max="3845" width="3.875" style="2" customWidth="1"/>
    <col min="3846" max="3846" width="4.5" style="2" customWidth="1"/>
    <col min="3847" max="3847" width="4" style="2" customWidth="1"/>
    <col min="3848" max="3848" width="3.625" style="2" customWidth="1"/>
    <col min="3849" max="3849" width="3.875" style="2" customWidth="1"/>
    <col min="3850" max="3850" width="4" style="2" customWidth="1"/>
    <col min="3851" max="3851" width="3.625" style="2" customWidth="1"/>
    <col min="3852" max="3857" width="7.625" style="2" customWidth="1"/>
    <col min="3858" max="3858" width="9.5" style="2" customWidth="1"/>
    <col min="3859" max="3859" width="7.625" style="2" customWidth="1"/>
    <col min="3860" max="3860" width="6.25" style="2" customWidth="1"/>
    <col min="3861" max="3861" width="10.625" style="2" customWidth="1"/>
    <col min="3862" max="3862" width="3.625" style="2" customWidth="1"/>
    <col min="3863" max="3863" width="4" style="2" customWidth="1"/>
    <col min="3864" max="3865" width="3.625" style="2" customWidth="1"/>
    <col min="3866" max="3866" width="4" style="2" customWidth="1"/>
    <col min="3867" max="3868" width="3.625" style="2" customWidth="1"/>
    <col min="3869" max="3869" width="4" style="2" customWidth="1"/>
    <col min="3870" max="3870" width="3.625" style="2" customWidth="1"/>
    <col min="3871" max="3876" width="7.625" style="2" customWidth="1"/>
    <col min="3877" max="3877" width="9.5" style="2" customWidth="1"/>
    <col min="3878" max="3879" width="7.625" style="2" customWidth="1"/>
    <col min="3880" max="3880" width="10.625" style="2" customWidth="1"/>
    <col min="3881" max="3881" width="3.625" style="2" customWidth="1"/>
    <col min="3882" max="3882" width="4" style="2" customWidth="1"/>
    <col min="3883" max="3884" width="3.625" style="2" customWidth="1"/>
    <col min="3885" max="3885" width="4" style="2" customWidth="1"/>
    <col min="3886" max="3887" width="3.625" style="2" customWidth="1"/>
    <col min="3888" max="3888" width="4" style="2" customWidth="1"/>
    <col min="3889" max="3889" width="3.625" style="2" customWidth="1"/>
    <col min="3890" max="3895" width="7.625" style="2" customWidth="1"/>
    <col min="3896" max="3896" width="9.5" style="2" customWidth="1"/>
    <col min="3897" max="3898" width="7.625" style="2" customWidth="1"/>
    <col min="3899" max="3899" width="10.625" style="2" customWidth="1"/>
    <col min="3900" max="3900" width="3.625" style="2" customWidth="1"/>
    <col min="3901" max="3901" width="4" style="2" customWidth="1"/>
    <col min="3902" max="3903" width="3.625" style="2" customWidth="1"/>
    <col min="3904" max="3904" width="4" style="2" customWidth="1"/>
    <col min="3905" max="3906" width="3.625" style="2" customWidth="1"/>
    <col min="3907" max="3907" width="4" style="2" customWidth="1"/>
    <col min="3908" max="3908" width="3.625" style="2" customWidth="1"/>
    <col min="3909" max="3914" width="7.625" style="2" customWidth="1"/>
    <col min="3915" max="3915" width="9.5" style="2" customWidth="1"/>
    <col min="3916" max="3917" width="7.625" style="2" customWidth="1"/>
    <col min="3918" max="3918" width="10.625" style="2" customWidth="1"/>
    <col min="3919" max="3919" width="3.625" style="2" customWidth="1"/>
    <col min="3920" max="3920" width="4" style="2" customWidth="1"/>
    <col min="3921" max="3922" width="3.625" style="2" customWidth="1"/>
    <col min="3923" max="3923" width="4" style="2" customWidth="1"/>
    <col min="3924" max="3925" width="3.625" style="2" customWidth="1"/>
    <col min="3926" max="3926" width="4" style="2" customWidth="1"/>
    <col min="3927" max="3927" width="3.625" style="2" customWidth="1"/>
    <col min="3928" max="3933" width="7.625" style="2" customWidth="1"/>
    <col min="3934" max="3934" width="9.5" style="2" customWidth="1"/>
    <col min="3935" max="3935" width="7.625" style="2" customWidth="1"/>
    <col min="3936" max="3936" width="16.125" style="2" customWidth="1"/>
    <col min="3937" max="4096" width="11" style="2"/>
    <col min="4097" max="4097" width="9" style="2" customWidth="1"/>
    <col min="4098" max="4098" width="10.625" style="2" customWidth="1"/>
    <col min="4099" max="4099" width="3.625" style="2" customWidth="1"/>
    <col min="4100" max="4100" width="4" style="2" customWidth="1"/>
    <col min="4101" max="4101" width="3.875" style="2" customWidth="1"/>
    <col min="4102" max="4102" width="4.5" style="2" customWidth="1"/>
    <col min="4103" max="4103" width="4" style="2" customWidth="1"/>
    <col min="4104" max="4104" width="3.625" style="2" customWidth="1"/>
    <col min="4105" max="4105" width="3.875" style="2" customWidth="1"/>
    <col min="4106" max="4106" width="4" style="2" customWidth="1"/>
    <col min="4107" max="4107" width="3.625" style="2" customWidth="1"/>
    <col min="4108" max="4113" width="7.625" style="2" customWidth="1"/>
    <col min="4114" max="4114" width="9.5" style="2" customWidth="1"/>
    <col min="4115" max="4115" width="7.625" style="2" customWidth="1"/>
    <col min="4116" max="4116" width="6.25" style="2" customWidth="1"/>
    <col min="4117" max="4117" width="10.625" style="2" customWidth="1"/>
    <col min="4118" max="4118" width="3.625" style="2" customWidth="1"/>
    <col min="4119" max="4119" width="4" style="2" customWidth="1"/>
    <col min="4120" max="4121" width="3.625" style="2" customWidth="1"/>
    <col min="4122" max="4122" width="4" style="2" customWidth="1"/>
    <col min="4123" max="4124" width="3.625" style="2" customWidth="1"/>
    <col min="4125" max="4125" width="4" style="2" customWidth="1"/>
    <col min="4126" max="4126" width="3.625" style="2" customWidth="1"/>
    <col min="4127" max="4132" width="7.625" style="2" customWidth="1"/>
    <col min="4133" max="4133" width="9.5" style="2" customWidth="1"/>
    <col min="4134" max="4135" width="7.625" style="2" customWidth="1"/>
    <col min="4136" max="4136" width="10.625" style="2" customWidth="1"/>
    <col min="4137" max="4137" width="3.625" style="2" customWidth="1"/>
    <col min="4138" max="4138" width="4" style="2" customWidth="1"/>
    <col min="4139" max="4140" width="3.625" style="2" customWidth="1"/>
    <col min="4141" max="4141" width="4" style="2" customWidth="1"/>
    <col min="4142" max="4143" width="3.625" style="2" customWidth="1"/>
    <col min="4144" max="4144" width="4" style="2" customWidth="1"/>
    <col min="4145" max="4145" width="3.625" style="2" customWidth="1"/>
    <col min="4146" max="4151" width="7.625" style="2" customWidth="1"/>
    <col min="4152" max="4152" width="9.5" style="2" customWidth="1"/>
    <col min="4153" max="4154" width="7.625" style="2" customWidth="1"/>
    <col min="4155" max="4155" width="10.625" style="2" customWidth="1"/>
    <col min="4156" max="4156" width="3.625" style="2" customWidth="1"/>
    <col min="4157" max="4157" width="4" style="2" customWidth="1"/>
    <col min="4158" max="4159" width="3.625" style="2" customWidth="1"/>
    <col min="4160" max="4160" width="4" style="2" customWidth="1"/>
    <col min="4161" max="4162" width="3.625" style="2" customWidth="1"/>
    <col min="4163" max="4163" width="4" style="2" customWidth="1"/>
    <col min="4164" max="4164" width="3.625" style="2" customWidth="1"/>
    <col min="4165" max="4170" width="7.625" style="2" customWidth="1"/>
    <col min="4171" max="4171" width="9.5" style="2" customWidth="1"/>
    <col min="4172" max="4173" width="7.625" style="2" customWidth="1"/>
    <col min="4174" max="4174" width="10.625" style="2" customWidth="1"/>
    <col min="4175" max="4175" width="3.625" style="2" customWidth="1"/>
    <col min="4176" max="4176" width="4" style="2" customWidth="1"/>
    <col min="4177" max="4178" width="3.625" style="2" customWidth="1"/>
    <col min="4179" max="4179" width="4" style="2" customWidth="1"/>
    <col min="4180" max="4181" width="3.625" style="2" customWidth="1"/>
    <col min="4182" max="4182" width="4" style="2" customWidth="1"/>
    <col min="4183" max="4183" width="3.625" style="2" customWidth="1"/>
    <col min="4184" max="4189" width="7.625" style="2" customWidth="1"/>
    <col min="4190" max="4190" width="9.5" style="2" customWidth="1"/>
    <col min="4191" max="4191" width="7.625" style="2" customWidth="1"/>
    <col min="4192" max="4192" width="16.125" style="2" customWidth="1"/>
    <col min="4193" max="4352" width="11" style="2"/>
    <col min="4353" max="4353" width="9" style="2" customWidth="1"/>
    <col min="4354" max="4354" width="10.625" style="2" customWidth="1"/>
    <col min="4355" max="4355" width="3.625" style="2" customWidth="1"/>
    <col min="4356" max="4356" width="4" style="2" customWidth="1"/>
    <col min="4357" max="4357" width="3.875" style="2" customWidth="1"/>
    <col min="4358" max="4358" width="4.5" style="2" customWidth="1"/>
    <col min="4359" max="4359" width="4" style="2" customWidth="1"/>
    <col min="4360" max="4360" width="3.625" style="2" customWidth="1"/>
    <col min="4361" max="4361" width="3.875" style="2" customWidth="1"/>
    <col min="4362" max="4362" width="4" style="2" customWidth="1"/>
    <col min="4363" max="4363" width="3.625" style="2" customWidth="1"/>
    <col min="4364" max="4369" width="7.625" style="2" customWidth="1"/>
    <col min="4370" max="4370" width="9.5" style="2" customWidth="1"/>
    <col min="4371" max="4371" width="7.625" style="2" customWidth="1"/>
    <col min="4372" max="4372" width="6.25" style="2" customWidth="1"/>
    <col min="4373" max="4373" width="10.625" style="2" customWidth="1"/>
    <col min="4374" max="4374" width="3.625" style="2" customWidth="1"/>
    <col min="4375" max="4375" width="4" style="2" customWidth="1"/>
    <col min="4376" max="4377" width="3.625" style="2" customWidth="1"/>
    <col min="4378" max="4378" width="4" style="2" customWidth="1"/>
    <col min="4379" max="4380" width="3.625" style="2" customWidth="1"/>
    <col min="4381" max="4381" width="4" style="2" customWidth="1"/>
    <col min="4382" max="4382" width="3.625" style="2" customWidth="1"/>
    <col min="4383" max="4388" width="7.625" style="2" customWidth="1"/>
    <col min="4389" max="4389" width="9.5" style="2" customWidth="1"/>
    <col min="4390" max="4391" width="7.625" style="2" customWidth="1"/>
    <col min="4392" max="4392" width="10.625" style="2" customWidth="1"/>
    <col min="4393" max="4393" width="3.625" style="2" customWidth="1"/>
    <col min="4394" max="4394" width="4" style="2" customWidth="1"/>
    <col min="4395" max="4396" width="3.625" style="2" customWidth="1"/>
    <col min="4397" max="4397" width="4" style="2" customWidth="1"/>
    <col min="4398" max="4399" width="3.625" style="2" customWidth="1"/>
    <col min="4400" max="4400" width="4" style="2" customWidth="1"/>
    <col min="4401" max="4401" width="3.625" style="2" customWidth="1"/>
    <col min="4402" max="4407" width="7.625" style="2" customWidth="1"/>
    <col min="4408" max="4408" width="9.5" style="2" customWidth="1"/>
    <col min="4409" max="4410" width="7.625" style="2" customWidth="1"/>
    <col min="4411" max="4411" width="10.625" style="2" customWidth="1"/>
    <col min="4412" max="4412" width="3.625" style="2" customWidth="1"/>
    <col min="4413" max="4413" width="4" style="2" customWidth="1"/>
    <col min="4414" max="4415" width="3.625" style="2" customWidth="1"/>
    <col min="4416" max="4416" width="4" style="2" customWidth="1"/>
    <col min="4417" max="4418" width="3.625" style="2" customWidth="1"/>
    <col min="4419" max="4419" width="4" style="2" customWidth="1"/>
    <col min="4420" max="4420" width="3.625" style="2" customWidth="1"/>
    <col min="4421" max="4426" width="7.625" style="2" customWidth="1"/>
    <col min="4427" max="4427" width="9.5" style="2" customWidth="1"/>
    <col min="4428" max="4429" width="7.625" style="2" customWidth="1"/>
    <col min="4430" max="4430" width="10.625" style="2" customWidth="1"/>
    <col min="4431" max="4431" width="3.625" style="2" customWidth="1"/>
    <col min="4432" max="4432" width="4" style="2" customWidth="1"/>
    <col min="4433" max="4434" width="3.625" style="2" customWidth="1"/>
    <col min="4435" max="4435" width="4" style="2" customWidth="1"/>
    <col min="4436" max="4437" width="3.625" style="2" customWidth="1"/>
    <col min="4438" max="4438" width="4" style="2" customWidth="1"/>
    <col min="4439" max="4439" width="3.625" style="2" customWidth="1"/>
    <col min="4440" max="4445" width="7.625" style="2" customWidth="1"/>
    <col min="4446" max="4446" width="9.5" style="2" customWidth="1"/>
    <col min="4447" max="4447" width="7.625" style="2" customWidth="1"/>
    <col min="4448" max="4448" width="16.125" style="2" customWidth="1"/>
    <col min="4449" max="4608" width="11" style="2"/>
    <col min="4609" max="4609" width="9" style="2" customWidth="1"/>
    <col min="4610" max="4610" width="10.625" style="2" customWidth="1"/>
    <col min="4611" max="4611" width="3.625" style="2" customWidth="1"/>
    <col min="4612" max="4612" width="4" style="2" customWidth="1"/>
    <col min="4613" max="4613" width="3.875" style="2" customWidth="1"/>
    <col min="4614" max="4614" width="4.5" style="2" customWidth="1"/>
    <col min="4615" max="4615" width="4" style="2" customWidth="1"/>
    <col min="4616" max="4616" width="3.625" style="2" customWidth="1"/>
    <col min="4617" max="4617" width="3.875" style="2" customWidth="1"/>
    <col min="4618" max="4618" width="4" style="2" customWidth="1"/>
    <col min="4619" max="4619" width="3.625" style="2" customWidth="1"/>
    <col min="4620" max="4625" width="7.625" style="2" customWidth="1"/>
    <col min="4626" max="4626" width="9.5" style="2" customWidth="1"/>
    <col min="4627" max="4627" width="7.625" style="2" customWidth="1"/>
    <col min="4628" max="4628" width="6.25" style="2" customWidth="1"/>
    <col min="4629" max="4629" width="10.625" style="2" customWidth="1"/>
    <col min="4630" max="4630" width="3.625" style="2" customWidth="1"/>
    <col min="4631" max="4631" width="4" style="2" customWidth="1"/>
    <col min="4632" max="4633" width="3.625" style="2" customWidth="1"/>
    <col min="4634" max="4634" width="4" style="2" customWidth="1"/>
    <col min="4635" max="4636" width="3.625" style="2" customWidth="1"/>
    <col min="4637" max="4637" width="4" style="2" customWidth="1"/>
    <col min="4638" max="4638" width="3.625" style="2" customWidth="1"/>
    <col min="4639" max="4644" width="7.625" style="2" customWidth="1"/>
    <col min="4645" max="4645" width="9.5" style="2" customWidth="1"/>
    <col min="4646" max="4647" width="7.625" style="2" customWidth="1"/>
    <col min="4648" max="4648" width="10.625" style="2" customWidth="1"/>
    <col min="4649" max="4649" width="3.625" style="2" customWidth="1"/>
    <col min="4650" max="4650" width="4" style="2" customWidth="1"/>
    <col min="4651" max="4652" width="3.625" style="2" customWidth="1"/>
    <col min="4653" max="4653" width="4" style="2" customWidth="1"/>
    <col min="4654" max="4655" width="3.625" style="2" customWidth="1"/>
    <col min="4656" max="4656" width="4" style="2" customWidth="1"/>
    <col min="4657" max="4657" width="3.625" style="2" customWidth="1"/>
    <col min="4658" max="4663" width="7.625" style="2" customWidth="1"/>
    <col min="4664" max="4664" width="9.5" style="2" customWidth="1"/>
    <col min="4665" max="4666" width="7.625" style="2" customWidth="1"/>
    <col min="4667" max="4667" width="10.625" style="2" customWidth="1"/>
    <col min="4668" max="4668" width="3.625" style="2" customWidth="1"/>
    <col min="4669" max="4669" width="4" style="2" customWidth="1"/>
    <col min="4670" max="4671" width="3.625" style="2" customWidth="1"/>
    <col min="4672" max="4672" width="4" style="2" customWidth="1"/>
    <col min="4673" max="4674" width="3.625" style="2" customWidth="1"/>
    <col min="4675" max="4675" width="4" style="2" customWidth="1"/>
    <col min="4676" max="4676" width="3.625" style="2" customWidth="1"/>
    <col min="4677" max="4682" width="7.625" style="2" customWidth="1"/>
    <col min="4683" max="4683" width="9.5" style="2" customWidth="1"/>
    <col min="4684" max="4685" width="7.625" style="2" customWidth="1"/>
    <col min="4686" max="4686" width="10.625" style="2" customWidth="1"/>
    <col min="4687" max="4687" width="3.625" style="2" customWidth="1"/>
    <col min="4688" max="4688" width="4" style="2" customWidth="1"/>
    <col min="4689" max="4690" width="3.625" style="2" customWidth="1"/>
    <col min="4691" max="4691" width="4" style="2" customWidth="1"/>
    <col min="4692" max="4693" width="3.625" style="2" customWidth="1"/>
    <col min="4694" max="4694" width="4" style="2" customWidth="1"/>
    <col min="4695" max="4695" width="3.625" style="2" customWidth="1"/>
    <col min="4696" max="4701" width="7.625" style="2" customWidth="1"/>
    <col min="4702" max="4702" width="9.5" style="2" customWidth="1"/>
    <col min="4703" max="4703" width="7.625" style="2" customWidth="1"/>
    <col min="4704" max="4704" width="16.125" style="2" customWidth="1"/>
    <col min="4705" max="4864" width="11" style="2"/>
    <col min="4865" max="4865" width="9" style="2" customWidth="1"/>
    <col min="4866" max="4866" width="10.625" style="2" customWidth="1"/>
    <col min="4867" max="4867" width="3.625" style="2" customWidth="1"/>
    <col min="4868" max="4868" width="4" style="2" customWidth="1"/>
    <col min="4869" max="4869" width="3.875" style="2" customWidth="1"/>
    <col min="4870" max="4870" width="4.5" style="2" customWidth="1"/>
    <col min="4871" max="4871" width="4" style="2" customWidth="1"/>
    <col min="4872" max="4872" width="3.625" style="2" customWidth="1"/>
    <col min="4873" max="4873" width="3.875" style="2" customWidth="1"/>
    <col min="4874" max="4874" width="4" style="2" customWidth="1"/>
    <col min="4875" max="4875" width="3.625" style="2" customWidth="1"/>
    <col min="4876" max="4881" width="7.625" style="2" customWidth="1"/>
    <col min="4882" max="4882" width="9.5" style="2" customWidth="1"/>
    <col min="4883" max="4883" width="7.625" style="2" customWidth="1"/>
    <col min="4884" max="4884" width="6.25" style="2" customWidth="1"/>
    <col min="4885" max="4885" width="10.625" style="2" customWidth="1"/>
    <col min="4886" max="4886" width="3.625" style="2" customWidth="1"/>
    <col min="4887" max="4887" width="4" style="2" customWidth="1"/>
    <col min="4888" max="4889" width="3.625" style="2" customWidth="1"/>
    <col min="4890" max="4890" width="4" style="2" customWidth="1"/>
    <col min="4891" max="4892" width="3.625" style="2" customWidth="1"/>
    <col min="4893" max="4893" width="4" style="2" customWidth="1"/>
    <col min="4894" max="4894" width="3.625" style="2" customWidth="1"/>
    <col min="4895" max="4900" width="7.625" style="2" customWidth="1"/>
    <col min="4901" max="4901" width="9.5" style="2" customWidth="1"/>
    <col min="4902" max="4903" width="7.625" style="2" customWidth="1"/>
    <col min="4904" max="4904" width="10.625" style="2" customWidth="1"/>
    <col min="4905" max="4905" width="3.625" style="2" customWidth="1"/>
    <col min="4906" max="4906" width="4" style="2" customWidth="1"/>
    <col min="4907" max="4908" width="3.625" style="2" customWidth="1"/>
    <col min="4909" max="4909" width="4" style="2" customWidth="1"/>
    <col min="4910" max="4911" width="3.625" style="2" customWidth="1"/>
    <col min="4912" max="4912" width="4" style="2" customWidth="1"/>
    <col min="4913" max="4913" width="3.625" style="2" customWidth="1"/>
    <col min="4914" max="4919" width="7.625" style="2" customWidth="1"/>
    <col min="4920" max="4920" width="9.5" style="2" customWidth="1"/>
    <col min="4921" max="4922" width="7.625" style="2" customWidth="1"/>
    <col min="4923" max="4923" width="10.625" style="2" customWidth="1"/>
    <col min="4924" max="4924" width="3.625" style="2" customWidth="1"/>
    <col min="4925" max="4925" width="4" style="2" customWidth="1"/>
    <col min="4926" max="4927" width="3.625" style="2" customWidth="1"/>
    <col min="4928" max="4928" width="4" style="2" customWidth="1"/>
    <col min="4929" max="4930" width="3.625" style="2" customWidth="1"/>
    <col min="4931" max="4931" width="4" style="2" customWidth="1"/>
    <col min="4932" max="4932" width="3.625" style="2" customWidth="1"/>
    <col min="4933" max="4938" width="7.625" style="2" customWidth="1"/>
    <col min="4939" max="4939" width="9.5" style="2" customWidth="1"/>
    <col min="4940" max="4941" width="7.625" style="2" customWidth="1"/>
    <col min="4942" max="4942" width="10.625" style="2" customWidth="1"/>
    <col min="4943" max="4943" width="3.625" style="2" customWidth="1"/>
    <col min="4944" max="4944" width="4" style="2" customWidth="1"/>
    <col min="4945" max="4946" width="3.625" style="2" customWidth="1"/>
    <col min="4947" max="4947" width="4" style="2" customWidth="1"/>
    <col min="4948" max="4949" width="3.625" style="2" customWidth="1"/>
    <col min="4950" max="4950" width="4" style="2" customWidth="1"/>
    <col min="4951" max="4951" width="3.625" style="2" customWidth="1"/>
    <col min="4952" max="4957" width="7.625" style="2" customWidth="1"/>
    <col min="4958" max="4958" width="9.5" style="2" customWidth="1"/>
    <col min="4959" max="4959" width="7.625" style="2" customWidth="1"/>
    <col min="4960" max="4960" width="16.125" style="2" customWidth="1"/>
    <col min="4961" max="5120" width="11" style="2"/>
    <col min="5121" max="5121" width="9" style="2" customWidth="1"/>
    <col min="5122" max="5122" width="10.625" style="2" customWidth="1"/>
    <col min="5123" max="5123" width="3.625" style="2" customWidth="1"/>
    <col min="5124" max="5124" width="4" style="2" customWidth="1"/>
    <col min="5125" max="5125" width="3.875" style="2" customWidth="1"/>
    <col min="5126" max="5126" width="4.5" style="2" customWidth="1"/>
    <col min="5127" max="5127" width="4" style="2" customWidth="1"/>
    <col min="5128" max="5128" width="3.625" style="2" customWidth="1"/>
    <col min="5129" max="5129" width="3.875" style="2" customWidth="1"/>
    <col min="5130" max="5130" width="4" style="2" customWidth="1"/>
    <col min="5131" max="5131" width="3.625" style="2" customWidth="1"/>
    <col min="5132" max="5137" width="7.625" style="2" customWidth="1"/>
    <col min="5138" max="5138" width="9.5" style="2" customWidth="1"/>
    <col min="5139" max="5139" width="7.625" style="2" customWidth="1"/>
    <col min="5140" max="5140" width="6.25" style="2" customWidth="1"/>
    <col min="5141" max="5141" width="10.625" style="2" customWidth="1"/>
    <col min="5142" max="5142" width="3.625" style="2" customWidth="1"/>
    <col min="5143" max="5143" width="4" style="2" customWidth="1"/>
    <col min="5144" max="5145" width="3.625" style="2" customWidth="1"/>
    <col min="5146" max="5146" width="4" style="2" customWidth="1"/>
    <col min="5147" max="5148" width="3.625" style="2" customWidth="1"/>
    <col min="5149" max="5149" width="4" style="2" customWidth="1"/>
    <col min="5150" max="5150" width="3.625" style="2" customWidth="1"/>
    <col min="5151" max="5156" width="7.625" style="2" customWidth="1"/>
    <col min="5157" max="5157" width="9.5" style="2" customWidth="1"/>
    <col min="5158" max="5159" width="7.625" style="2" customWidth="1"/>
    <col min="5160" max="5160" width="10.625" style="2" customWidth="1"/>
    <col min="5161" max="5161" width="3.625" style="2" customWidth="1"/>
    <col min="5162" max="5162" width="4" style="2" customWidth="1"/>
    <col min="5163" max="5164" width="3.625" style="2" customWidth="1"/>
    <col min="5165" max="5165" width="4" style="2" customWidth="1"/>
    <col min="5166" max="5167" width="3.625" style="2" customWidth="1"/>
    <col min="5168" max="5168" width="4" style="2" customWidth="1"/>
    <col min="5169" max="5169" width="3.625" style="2" customWidth="1"/>
    <col min="5170" max="5175" width="7.625" style="2" customWidth="1"/>
    <col min="5176" max="5176" width="9.5" style="2" customWidth="1"/>
    <col min="5177" max="5178" width="7.625" style="2" customWidth="1"/>
    <col min="5179" max="5179" width="10.625" style="2" customWidth="1"/>
    <col min="5180" max="5180" width="3.625" style="2" customWidth="1"/>
    <col min="5181" max="5181" width="4" style="2" customWidth="1"/>
    <col min="5182" max="5183" width="3.625" style="2" customWidth="1"/>
    <col min="5184" max="5184" width="4" style="2" customWidth="1"/>
    <col min="5185" max="5186" width="3.625" style="2" customWidth="1"/>
    <col min="5187" max="5187" width="4" style="2" customWidth="1"/>
    <col min="5188" max="5188" width="3.625" style="2" customWidth="1"/>
    <col min="5189" max="5194" width="7.625" style="2" customWidth="1"/>
    <col min="5195" max="5195" width="9.5" style="2" customWidth="1"/>
    <col min="5196" max="5197" width="7.625" style="2" customWidth="1"/>
    <col min="5198" max="5198" width="10.625" style="2" customWidth="1"/>
    <col min="5199" max="5199" width="3.625" style="2" customWidth="1"/>
    <col min="5200" max="5200" width="4" style="2" customWidth="1"/>
    <col min="5201" max="5202" width="3.625" style="2" customWidth="1"/>
    <col min="5203" max="5203" width="4" style="2" customWidth="1"/>
    <col min="5204" max="5205" width="3.625" style="2" customWidth="1"/>
    <col min="5206" max="5206" width="4" style="2" customWidth="1"/>
    <col min="5207" max="5207" width="3.625" style="2" customWidth="1"/>
    <col min="5208" max="5213" width="7.625" style="2" customWidth="1"/>
    <col min="5214" max="5214" width="9.5" style="2" customWidth="1"/>
    <col min="5215" max="5215" width="7.625" style="2" customWidth="1"/>
    <col min="5216" max="5216" width="16.125" style="2" customWidth="1"/>
    <col min="5217" max="5376" width="11" style="2"/>
    <col min="5377" max="5377" width="9" style="2" customWidth="1"/>
    <col min="5378" max="5378" width="10.625" style="2" customWidth="1"/>
    <col min="5379" max="5379" width="3.625" style="2" customWidth="1"/>
    <col min="5380" max="5380" width="4" style="2" customWidth="1"/>
    <col min="5381" max="5381" width="3.875" style="2" customWidth="1"/>
    <col min="5382" max="5382" width="4.5" style="2" customWidth="1"/>
    <col min="5383" max="5383" width="4" style="2" customWidth="1"/>
    <col min="5384" max="5384" width="3.625" style="2" customWidth="1"/>
    <col min="5385" max="5385" width="3.875" style="2" customWidth="1"/>
    <col min="5386" max="5386" width="4" style="2" customWidth="1"/>
    <col min="5387" max="5387" width="3.625" style="2" customWidth="1"/>
    <col min="5388" max="5393" width="7.625" style="2" customWidth="1"/>
    <col min="5394" max="5394" width="9.5" style="2" customWidth="1"/>
    <col min="5395" max="5395" width="7.625" style="2" customWidth="1"/>
    <col min="5396" max="5396" width="6.25" style="2" customWidth="1"/>
    <col min="5397" max="5397" width="10.625" style="2" customWidth="1"/>
    <col min="5398" max="5398" width="3.625" style="2" customWidth="1"/>
    <col min="5399" max="5399" width="4" style="2" customWidth="1"/>
    <col min="5400" max="5401" width="3.625" style="2" customWidth="1"/>
    <col min="5402" max="5402" width="4" style="2" customWidth="1"/>
    <col min="5403" max="5404" width="3.625" style="2" customWidth="1"/>
    <col min="5405" max="5405" width="4" style="2" customWidth="1"/>
    <col min="5406" max="5406" width="3.625" style="2" customWidth="1"/>
    <col min="5407" max="5412" width="7.625" style="2" customWidth="1"/>
    <col min="5413" max="5413" width="9.5" style="2" customWidth="1"/>
    <col min="5414" max="5415" width="7.625" style="2" customWidth="1"/>
    <col min="5416" max="5416" width="10.625" style="2" customWidth="1"/>
    <col min="5417" max="5417" width="3.625" style="2" customWidth="1"/>
    <col min="5418" max="5418" width="4" style="2" customWidth="1"/>
    <col min="5419" max="5420" width="3.625" style="2" customWidth="1"/>
    <col min="5421" max="5421" width="4" style="2" customWidth="1"/>
    <col min="5422" max="5423" width="3.625" style="2" customWidth="1"/>
    <col min="5424" max="5424" width="4" style="2" customWidth="1"/>
    <col min="5425" max="5425" width="3.625" style="2" customWidth="1"/>
    <col min="5426" max="5431" width="7.625" style="2" customWidth="1"/>
    <col min="5432" max="5432" width="9.5" style="2" customWidth="1"/>
    <col min="5433" max="5434" width="7.625" style="2" customWidth="1"/>
    <col min="5435" max="5435" width="10.625" style="2" customWidth="1"/>
    <col min="5436" max="5436" width="3.625" style="2" customWidth="1"/>
    <col min="5437" max="5437" width="4" style="2" customWidth="1"/>
    <col min="5438" max="5439" width="3.625" style="2" customWidth="1"/>
    <col min="5440" max="5440" width="4" style="2" customWidth="1"/>
    <col min="5441" max="5442" width="3.625" style="2" customWidth="1"/>
    <col min="5443" max="5443" width="4" style="2" customWidth="1"/>
    <col min="5444" max="5444" width="3.625" style="2" customWidth="1"/>
    <col min="5445" max="5450" width="7.625" style="2" customWidth="1"/>
    <col min="5451" max="5451" width="9.5" style="2" customWidth="1"/>
    <col min="5452" max="5453" width="7.625" style="2" customWidth="1"/>
    <col min="5454" max="5454" width="10.625" style="2" customWidth="1"/>
    <col min="5455" max="5455" width="3.625" style="2" customWidth="1"/>
    <col min="5456" max="5456" width="4" style="2" customWidth="1"/>
    <col min="5457" max="5458" width="3.625" style="2" customWidth="1"/>
    <col min="5459" max="5459" width="4" style="2" customWidth="1"/>
    <col min="5460" max="5461" width="3.625" style="2" customWidth="1"/>
    <col min="5462" max="5462" width="4" style="2" customWidth="1"/>
    <col min="5463" max="5463" width="3.625" style="2" customWidth="1"/>
    <col min="5464" max="5469" width="7.625" style="2" customWidth="1"/>
    <col min="5470" max="5470" width="9.5" style="2" customWidth="1"/>
    <col min="5471" max="5471" width="7.625" style="2" customWidth="1"/>
    <col min="5472" max="5472" width="16.125" style="2" customWidth="1"/>
    <col min="5473" max="5632" width="11" style="2"/>
    <col min="5633" max="5633" width="9" style="2" customWidth="1"/>
    <col min="5634" max="5634" width="10.625" style="2" customWidth="1"/>
    <col min="5635" max="5635" width="3.625" style="2" customWidth="1"/>
    <col min="5636" max="5636" width="4" style="2" customWidth="1"/>
    <col min="5637" max="5637" width="3.875" style="2" customWidth="1"/>
    <col min="5638" max="5638" width="4.5" style="2" customWidth="1"/>
    <col min="5639" max="5639" width="4" style="2" customWidth="1"/>
    <col min="5640" max="5640" width="3.625" style="2" customWidth="1"/>
    <col min="5641" max="5641" width="3.875" style="2" customWidth="1"/>
    <col min="5642" max="5642" width="4" style="2" customWidth="1"/>
    <col min="5643" max="5643" width="3.625" style="2" customWidth="1"/>
    <col min="5644" max="5649" width="7.625" style="2" customWidth="1"/>
    <col min="5650" max="5650" width="9.5" style="2" customWidth="1"/>
    <col min="5651" max="5651" width="7.625" style="2" customWidth="1"/>
    <col min="5652" max="5652" width="6.25" style="2" customWidth="1"/>
    <col min="5653" max="5653" width="10.625" style="2" customWidth="1"/>
    <col min="5654" max="5654" width="3.625" style="2" customWidth="1"/>
    <col min="5655" max="5655" width="4" style="2" customWidth="1"/>
    <col min="5656" max="5657" width="3.625" style="2" customWidth="1"/>
    <col min="5658" max="5658" width="4" style="2" customWidth="1"/>
    <col min="5659" max="5660" width="3.625" style="2" customWidth="1"/>
    <col min="5661" max="5661" width="4" style="2" customWidth="1"/>
    <col min="5662" max="5662" width="3.625" style="2" customWidth="1"/>
    <col min="5663" max="5668" width="7.625" style="2" customWidth="1"/>
    <col min="5669" max="5669" width="9.5" style="2" customWidth="1"/>
    <col min="5670" max="5671" width="7.625" style="2" customWidth="1"/>
    <col min="5672" max="5672" width="10.625" style="2" customWidth="1"/>
    <col min="5673" max="5673" width="3.625" style="2" customWidth="1"/>
    <col min="5674" max="5674" width="4" style="2" customWidth="1"/>
    <col min="5675" max="5676" width="3.625" style="2" customWidth="1"/>
    <col min="5677" max="5677" width="4" style="2" customWidth="1"/>
    <col min="5678" max="5679" width="3.625" style="2" customWidth="1"/>
    <col min="5680" max="5680" width="4" style="2" customWidth="1"/>
    <col min="5681" max="5681" width="3.625" style="2" customWidth="1"/>
    <col min="5682" max="5687" width="7.625" style="2" customWidth="1"/>
    <col min="5688" max="5688" width="9.5" style="2" customWidth="1"/>
    <col min="5689" max="5690" width="7.625" style="2" customWidth="1"/>
    <col min="5691" max="5691" width="10.625" style="2" customWidth="1"/>
    <col min="5692" max="5692" width="3.625" style="2" customWidth="1"/>
    <col min="5693" max="5693" width="4" style="2" customWidth="1"/>
    <col min="5694" max="5695" width="3.625" style="2" customWidth="1"/>
    <col min="5696" max="5696" width="4" style="2" customWidth="1"/>
    <col min="5697" max="5698" width="3.625" style="2" customWidth="1"/>
    <col min="5699" max="5699" width="4" style="2" customWidth="1"/>
    <col min="5700" max="5700" width="3.625" style="2" customWidth="1"/>
    <col min="5701" max="5706" width="7.625" style="2" customWidth="1"/>
    <col min="5707" max="5707" width="9.5" style="2" customWidth="1"/>
    <col min="5708" max="5709" width="7.625" style="2" customWidth="1"/>
    <col min="5710" max="5710" width="10.625" style="2" customWidth="1"/>
    <col min="5711" max="5711" width="3.625" style="2" customWidth="1"/>
    <col min="5712" max="5712" width="4" style="2" customWidth="1"/>
    <col min="5713" max="5714" width="3.625" style="2" customWidth="1"/>
    <col min="5715" max="5715" width="4" style="2" customWidth="1"/>
    <col min="5716" max="5717" width="3.625" style="2" customWidth="1"/>
    <col min="5718" max="5718" width="4" style="2" customWidth="1"/>
    <col min="5719" max="5719" width="3.625" style="2" customWidth="1"/>
    <col min="5720" max="5725" width="7.625" style="2" customWidth="1"/>
    <col min="5726" max="5726" width="9.5" style="2" customWidth="1"/>
    <col min="5727" max="5727" width="7.625" style="2" customWidth="1"/>
    <col min="5728" max="5728" width="16.125" style="2" customWidth="1"/>
    <col min="5729" max="5888" width="11" style="2"/>
    <col min="5889" max="5889" width="9" style="2" customWidth="1"/>
    <col min="5890" max="5890" width="10.625" style="2" customWidth="1"/>
    <col min="5891" max="5891" width="3.625" style="2" customWidth="1"/>
    <col min="5892" max="5892" width="4" style="2" customWidth="1"/>
    <col min="5893" max="5893" width="3.875" style="2" customWidth="1"/>
    <col min="5894" max="5894" width="4.5" style="2" customWidth="1"/>
    <col min="5895" max="5895" width="4" style="2" customWidth="1"/>
    <col min="5896" max="5896" width="3.625" style="2" customWidth="1"/>
    <col min="5897" max="5897" width="3.875" style="2" customWidth="1"/>
    <col min="5898" max="5898" width="4" style="2" customWidth="1"/>
    <col min="5899" max="5899" width="3.625" style="2" customWidth="1"/>
    <col min="5900" max="5905" width="7.625" style="2" customWidth="1"/>
    <col min="5906" max="5906" width="9.5" style="2" customWidth="1"/>
    <col min="5907" max="5907" width="7.625" style="2" customWidth="1"/>
    <col min="5908" max="5908" width="6.25" style="2" customWidth="1"/>
    <col min="5909" max="5909" width="10.625" style="2" customWidth="1"/>
    <col min="5910" max="5910" width="3.625" style="2" customWidth="1"/>
    <col min="5911" max="5911" width="4" style="2" customWidth="1"/>
    <col min="5912" max="5913" width="3.625" style="2" customWidth="1"/>
    <col min="5914" max="5914" width="4" style="2" customWidth="1"/>
    <col min="5915" max="5916" width="3.625" style="2" customWidth="1"/>
    <col min="5917" max="5917" width="4" style="2" customWidth="1"/>
    <col min="5918" max="5918" width="3.625" style="2" customWidth="1"/>
    <col min="5919" max="5924" width="7.625" style="2" customWidth="1"/>
    <col min="5925" max="5925" width="9.5" style="2" customWidth="1"/>
    <col min="5926" max="5927" width="7.625" style="2" customWidth="1"/>
    <col min="5928" max="5928" width="10.625" style="2" customWidth="1"/>
    <col min="5929" max="5929" width="3.625" style="2" customWidth="1"/>
    <col min="5930" max="5930" width="4" style="2" customWidth="1"/>
    <col min="5931" max="5932" width="3.625" style="2" customWidth="1"/>
    <col min="5933" max="5933" width="4" style="2" customWidth="1"/>
    <col min="5934" max="5935" width="3.625" style="2" customWidth="1"/>
    <col min="5936" max="5936" width="4" style="2" customWidth="1"/>
    <col min="5937" max="5937" width="3.625" style="2" customWidth="1"/>
    <col min="5938" max="5943" width="7.625" style="2" customWidth="1"/>
    <col min="5944" max="5944" width="9.5" style="2" customWidth="1"/>
    <col min="5945" max="5946" width="7.625" style="2" customWidth="1"/>
    <col min="5947" max="5947" width="10.625" style="2" customWidth="1"/>
    <col min="5948" max="5948" width="3.625" style="2" customWidth="1"/>
    <col min="5949" max="5949" width="4" style="2" customWidth="1"/>
    <col min="5950" max="5951" width="3.625" style="2" customWidth="1"/>
    <col min="5952" max="5952" width="4" style="2" customWidth="1"/>
    <col min="5953" max="5954" width="3.625" style="2" customWidth="1"/>
    <col min="5955" max="5955" width="4" style="2" customWidth="1"/>
    <col min="5956" max="5956" width="3.625" style="2" customWidth="1"/>
    <col min="5957" max="5962" width="7.625" style="2" customWidth="1"/>
    <col min="5963" max="5963" width="9.5" style="2" customWidth="1"/>
    <col min="5964" max="5965" width="7.625" style="2" customWidth="1"/>
    <col min="5966" max="5966" width="10.625" style="2" customWidth="1"/>
    <col min="5967" max="5967" width="3.625" style="2" customWidth="1"/>
    <col min="5968" max="5968" width="4" style="2" customWidth="1"/>
    <col min="5969" max="5970" width="3.625" style="2" customWidth="1"/>
    <col min="5971" max="5971" width="4" style="2" customWidth="1"/>
    <col min="5972" max="5973" width="3.625" style="2" customWidth="1"/>
    <col min="5974" max="5974" width="4" style="2" customWidth="1"/>
    <col min="5975" max="5975" width="3.625" style="2" customWidth="1"/>
    <col min="5976" max="5981" width="7.625" style="2" customWidth="1"/>
    <col min="5982" max="5982" width="9.5" style="2" customWidth="1"/>
    <col min="5983" max="5983" width="7.625" style="2" customWidth="1"/>
    <col min="5984" max="5984" width="16.125" style="2" customWidth="1"/>
    <col min="5985" max="6144" width="11" style="2"/>
    <col min="6145" max="6145" width="9" style="2" customWidth="1"/>
    <col min="6146" max="6146" width="10.625" style="2" customWidth="1"/>
    <col min="6147" max="6147" width="3.625" style="2" customWidth="1"/>
    <col min="6148" max="6148" width="4" style="2" customWidth="1"/>
    <col min="6149" max="6149" width="3.875" style="2" customWidth="1"/>
    <col min="6150" max="6150" width="4.5" style="2" customWidth="1"/>
    <col min="6151" max="6151" width="4" style="2" customWidth="1"/>
    <col min="6152" max="6152" width="3.625" style="2" customWidth="1"/>
    <col min="6153" max="6153" width="3.875" style="2" customWidth="1"/>
    <col min="6154" max="6154" width="4" style="2" customWidth="1"/>
    <col min="6155" max="6155" width="3.625" style="2" customWidth="1"/>
    <col min="6156" max="6161" width="7.625" style="2" customWidth="1"/>
    <col min="6162" max="6162" width="9.5" style="2" customWidth="1"/>
    <col min="6163" max="6163" width="7.625" style="2" customWidth="1"/>
    <col min="6164" max="6164" width="6.25" style="2" customWidth="1"/>
    <col min="6165" max="6165" width="10.625" style="2" customWidth="1"/>
    <col min="6166" max="6166" width="3.625" style="2" customWidth="1"/>
    <col min="6167" max="6167" width="4" style="2" customWidth="1"/>
    <col min="6168" max="6169" width="3.625" style="2" customWidth="1"/>
    <col min="6170" max="6170" width="4" style="2" customWidth="1"/>
    <col min="6171" max="6172" width="3.625" style="2" customWidth="1"/>
    <col min="6173" max="6173" width="4" style="2" customWidth="1"/>
    <col min="6174" max="6174" width="3.625" style="2" customWidth="1"/>
    <col min="6175" max="6180" width="7.625" style="2" customWidth="1"/>
    <col min="6181" max="6181" width="9.5" style="2" customWidth="1"/>
    <col min="6182" max="6183" width="7.625" style="2" customWidth="1"/>
    <col min="6184" max="6184" width="10.625" style="2" customWidth="1"/>
    <col min="6185" max="6185" width="3.625" style="2" customWidth="1"/>
    <col min="6186" max="6186" width="4" style="2" customWidth="1"/>
    <col min="6187" max="6188" width="3.625" style="2" customWidth="1"/>
    <col min="6189" max="6189" width="4" style="2" customWidth="1"/>
    <col min="6190" max="6191" width="3.625" style="2" customWidth="1"/>
    <col min="6192" max="6192" width="4" style="2" customWidth="1"/>
    <col min="6193" max="6193" width="3.625" style="2" customWidth="1"/>
    <col min="6194" max="6199" width="7.625" style="2" customWidth="1"/>
    <col min="6200" max="6200" width="9.5" style="2" customWidth="1"/>
    <col min="6201" max="6202" width="7.625" style="2" customWidth="1"/>
    <col min="6203" max="6203" width="10.625" style="2" customWidth="1"/>
    <col min="6204" max="6204" width="3.625" style="2" customWidth="1"/>
    <col min="6205" max="6205" width="4" style="2" customWidth="1"/>
    <col min="6206" max="6207" width="3.625" style="2" customWidth="1"/>
    <col min="6208" max="6208" width="4" style="2" customWidth="1"/>
    <col min="6209" max="6210" width="3.625" style="2" customWidth="1"/>
    <col min="6211" max="6211" width="4" style="2" customWidth="1"/>
    <col min="6212" max="6212" width="3.625" style="2" customWidth="1"/>
    <col min="6213" max="6218" width="7.625" style="2" customWidth="1"/>
    <col min="6219" max="6219" width="9.5" style="2" customWidth="1"/>
    <col min="6220" max="6221" width="7.625" style="2" customWidth="1"/>
    <col min="6222" max="6222" width="10.625" style="2" customWidth="1"/>
    <col min="6223" max="6223" width="3.625" style="2" customWidth="1"/>
    <col min="6224" max="6224" width="4" style="2" customWidth="1"/>
    <col min="6225" max="6226" width="3.625" style="2" customWidth="1"/>
    <col min="6227" max="6227" width="4" style="2" customWidth="1"/>
    <col min="6228" max="6229" width="3.625" style="2" customWidth="1"/>
    <col min="6230" max="6230" width="4" style="2" customWidth="1"/>
    <col min="6231" max="6231" width="3.625" style="2" customWidth="1"/>
    <col min="6232" max="6237" width="7.625" style="2" customWidth="1"/>
    <col min="6238" max="6238" width="9.5" style="2" customWidth="1"/>
    <col min="6239" max="6239" width="7.625" style="2" customWidth="1"/>
    <col min="6240" max="6240" width="16.125" style="2" customWidth="1"/>
    <col min="6241" max="6400" width="11" style="2"/>
    <col min="6401" max="6401" width="9" style="2" customWidth="1"/>
    <col min="6402" max="6402" width="10.625" style="2" customWidth="1"/>
    <col min="6403" max="6403" width="3.625" style="2" customWidth="1"/>
    <col min="6404" max="6404" width="4" style="2" customWidth="1"/>
    <col min="6405" max="6405" width="3.875" style="2" customWidth="1"/>
    <col min="6406" max="6406" width="4.5" style="2" customWidth="1"/>
    <col min="6407" max="6407" width="4" style="2" customWidth="1"/>
    <col min="6408" max="6408" width="3.625" style="2" customWidth="1"/>
    <col min="6409" max="6409" width="3.875" style="2" customWidth="1"/>
    <col min="6410" max="6410" width="4" style="2" customWidth="1"/>
    <col min="6411" max="6411" width="3.625" style="2" customWidth="1"/>
    <col min="6412" max="6417" width="7.625" style="2" customWidth="1"/>
    <col min="6418" max="6418" width="9.5" style="2" customWidth="1"/>
    <col min="6419" max="6419" width="7.625" style="2" customWidth="1"/>
    <col min="6420" max="6420" width="6.25" style="2" customWidth="1"/>
    <col min="6421" max="6421" width="10.625" style="2" customWidth="1"/>
    <col min="6422" max="6422" width="3.625" style="2" customWidth="1"/>
    <col min="6423" max="6423" width="4" style="2" customWidth="1"/>
    <col min="6424" max="6425" width="3.625" style="2" customWidth="1"/>
    <col min="6426" max="6426" width="4" style="2" customWidth="1"/>
    <col min="6427" max="6428" width="3.625" style="2" customWidth="1"/>
    <col min="6429" max="6429" width="4" style="2" customWidth="1"/>
    <col min="6430" max="6430" width="3.625" style="2" customWidth="1"/>
    <col min="6431" max="6436" width="7.625" style="2" customWidth="1"/>
    <col min="6437" max="6437" width="9.5" style="2" customWidth="1"/>
    <col min="6438" max="6439" width="7.625" style="2" customWidth="1"/>
    <col min="6440" max="6440" width="10.625" style="2" customWidth="1"/>
    <col min="6441" max="6441" width="3.625" style="2" customWidth="1"/>
    <col min="6442" max="6442" width="4" style="2" customWidth="1"/>
    <col min="6443" max="6444" width="3.625" style="2" customWidth="1"/>
    <col min="6445" max="6445" width="4" style="2" customWidth="1"/>
    <col min="6446" max="6447" width="3.625" style="2" customWidth="1"/>
    <col min="6448" max="6448" width="4" style="2" customWidth="1"/>
    <col min="6449" max="6449" width="3.625" style="2" customWidth="1"/>
    <col min="6450" max="6455" width="7.625" style="2" customWidth="1"/>
    <col min="6456" max="6456" width="9.5" style="2" customWidth="1"/>
    <col min="6457" max="6458" width="7.625" style="2" customWidth="1"/>
    <col min="6459" max="6459" width="10.625" style="2" customWidth="1"/>
    <col min="6460" max="6460" width="3.625" style="2" customWidth="1"/>
    <col min="6461" max="6461" width="4" style="2" customWidth="1"/>
    <col min="6462" max="6463" width="3.625" style="2" customWidth="1"/>
    <col min="6464" max="6464" width="4" style="2" customWidth="1"/>
    <col min="6465" max="6466" width="3.625" style="2" customWidth="1"/>
    <col min="6467" max="6467" width="4" style="2" customWidth="1"/>
    <col min="6468" max="6468" width="3.625" style="2" customWidth="1"/>
    <col min="6469" max="6474" width="7.625" style="2" customWidth="1"/>
    <col min="6475" max="6475" width="9.5" style="2" customWidth="1"/>
    <col min="6476" max="6477" width="7.625" style="2" customWidth="1"/>
    <col min="6478" max="6478" width="10.625" style="2" customWidth="1"/>
    <col min="6479" max="6479" width="3.625" style="2" customWidth="1"/>
    <col min="6480" max="6480" width="4" style="2" customWidth="1"/>
    <col min="6481" max="6482" width="3.625" style="2" customWidth="1"/>
    <col min="6483" max="6483" width="4" style="2" customWidth="1"/>
    <col min="6484" max="6485" width="3.625" style="2" customWidth="1"/>
    <col min="6486" max="6486" width="4" style="2" customWidth="1"/>
    <col min="6487" max="6487" width="3.625" style="2" customWidth="1"/>
    <col min="6488" max="6493" width="7.625" style="2" customWidth="1"/>
    <col min="6494" max="6494" width="9.5" style="2" customWidth="1"/>
    <col min="6495" max="6495" width="7.625" style="2" customWidth="1"/>
    <col min="6496" max="6496" width="16.125" style="2" customWidth="1"/>
    <col min="6497" max="6656" width="11" style="2"/>
    <col min="6657" max="6657" width="9" style="2" customWidth="1"/>
    <col min="6658" max="6658" width="10.625" style="2" customWidth="1"/>
    <col min="6659" max="6659" width="3.625" style="2" customWidth="1"/>
    <col min="6660" max="6660" width="4" style="2" customWidth="1"/>
    <col min="6661" max="6661" width="3.875" style="2" customWidth="1"/>
    <col min="6662" max="6662" width="4.5" style="2" customWidth="1"/>
    <col min="6663" max="6663" width="4" style="2" customWidth="1"/>
    <col min="6664" max="6664" width="3.625" style="2" customWidth="1"/>
    <col min="6665" max="6665" width="3.875" style="2" customWidth="1"/>
    <col min="6666" max="6666" width="4" style="2" customWidth="1"/>
    <col min="6667" max="6667" width="3.625" style="2" customWidth="1"/>
    <col min="6668" max="6673" width="7.625" style="2" customWidth="1"/>
    <col min="6674" max="6674" width="9.5" style="2" customWidth="1"/>
    <col min="6675" max="6675" width="7.625" style="2" customWidth="1"/>
    <col min="6676" max="6676" width="6.25" style="2" customWidth="1"/>
    <col min="6677" max="6677" width="10.625" style="2" customWidth="1"/>
    <col min="6678" max="6678" width="3.625" style="2" customWidth="1"/>
    <col min="6679" max="6679" width="4" style="2" customWidth="1"/>
    <col min="6680" max="6681" width="3.625" style="2" customWidth="1"/>
    <col min="6682" max="6682" width="4" style="2" customWidth="1"/>
    <col min="6683" max="6684" width="3.625" style="2" customWidth="1"/>
    <col min="6685" max="6685" width="4" style="2" customWidth="1"/>
    <col min="6686" max="6686" width="3.625" style="2" customWidth="1"/>
    <col min="6687" max="6692" width="7.625" style="2" customWidth="1"/>
    <col min="6693" max="6693" width="9.5" style="2" customWidth="1"/>
    <col min="6694" max="6695" width="7.625" style="2" customWidth="1"/>
    <col min="6696" max="6696" width="10.625" style="2" customWidth="1"/>
    <col min="6697" max="6697" width="3.625" style="2" customWidth="1"/>
    <col min="6698" max="6698" width="4" style="2" customWidth="1"/>
    <col min="6699" max="6700" width="3.625" style="2" customWidth="1"/>
    <col min="6701" max="6701" width="4" style="2" customWidth="1"/>
    <col min="6702" max="6703" width="3.625" style="2" customWidth="1"/>
    <col min="6704" max="6704" width="4" style="2" customWidth="1"/>
    <col min="6705" max="6705" width="3.625" style="2" customWidth="1"/>
    <col min="6706" max="6711" width="7.625" style="2" customWidth="1"/>
    <col min="6712" max="6712" width="9.5" style="2" customWidth="1"/>
    <col min="6713" max="6714" width="7.625" style="2" customWidth="1"/>
    <col min="6715" max="6715" width="10.625" style="2" customWidth="1"/>
    <col min="6716" max="6716" width="3.625" style="2" customWidth="1"/>
    <col min="6717" max="6717" width="4" style="2" customWidth="1"/>
    <col min="6718" max="6719" width="3.625" style="2" customWidth="1"/>
    <col min="6720" max="6720" width="4" style="2" customWidth="1"/>
    <col min="6721" max="6722" width="3.625" style="2" customWidth="1"/>
    <col min="6723" max="6723" width="4" style="2" customWidth="1"/>
    <col min="6724" max="6724" width="3.625" style="2" customWidth="1"/>
    <col min="6725" max="6730" width="7.625" style="2" customWidth="1"/>
    <col min="6731" max="6731" width="9.5" style="2" customWidth="1"/>
    <col min="6732" max="6733" width="7.625" style="2" customWidth="1"/>
    <col min="6734" max="6734" width="10.625" style="2" customWidth="1"/>
    <col min="6735" max="6735" width="3.625" style="2" customWidth="1"/>
    <col min="6736" max="6736" width="4" style="2" customWidth="1"/>
    <col min="6737" max="6738" width="3.625" style="2" customWidth="1"/>
    <col min="6739" max="6739" width="4" style="2" customWidth="1"/>
    <col min="6740" max="6741" width="3.625" style="2" customWidth="1"/>
    <col min="6742" max="6742" width="4" style="2" customWidth="1"/>
    <col min="6743" max="6743" width="3.625" style="2" customWidth="1"/>
    <col min="6744" max="6749" width="7.625" style="2" customWidth="1"/>
    <col min="6750" max="6750" width="9.5" style="2" customWidth="1"/>
    <col min="6751" max="6751" width="7.625" style="2" customWidth="1"/>
    <col min="6752" max="6752" width="16.125" style="2" customWidth="1"/>
    <col min="6753" max="6912" width="11" style="2"/>
    <col min="6913" max="6913" width="9" style="2" customWidth="1"/>
    <col min="6914" max="6914" width="10.625" style="2" customWidth="1"/>
    <col min="6915" max="6915" width="3.625" style="2" customWidth="1"/>
    <col min="6916" max="6916" width="4" style="2" customWidth="1"/>
    <col min="6917" max="6917" width="3.875" style="2" customWidth="1"/>
    <col min="6918" max="6918" width="4.5" style="2" customWidth="1"/>
    <col min="6919" max="6919" width="4" style="2" customWidth="1"/>
    <col min="6920" max="6920" width="3.625" style="2" customWidth="1"/>
    <col min="6921" max="6921" width="3.875" style="2" customWidth="1"/>
    <col min="6922" max="6922" width="4" style="2" customWidth="1"/>
    <col min="6923" max="6923" width="3.625" style="2" customWidth="1"/>
    <col min="6924" max="6929" width="7.625" style="2" customWidth="1"/>
    <col min="6930" max="6930" width="9.5" style="2" customWidth="1"/>
    <col min="6931" max="6931" width="7.625" style="2" customWidth="1"/>
    <col min="6932" max="6932" width="6.25" style="2" customWidth="1"/>
    <col min="6933" max="6933" width="10.625" style="2" customWidth="1"/>
    <col min="6934" max="6934" width="3.625" style="2" customWidth="1"/>
    <col min="6935" max="6935" width="4" style="2" customWidth="1"/>
    <col min="6936" max="6937" width="3.625" style="2" customWidth="1"/>
    <col min="6938" max="6938" width="4" style="2" customWidth="1"/>
    <col min="6939" max="6940" width="3.625" style="2" customWidth="1"/>
    <col min="6941" max="6941" width="4" style="2" customWidth="1"/>
    <col min="6942" max="6942" width="3.625" style="2" customWidth="1"/>
    <col min="6943" max="6948" width="7.625" style="2" customWidth="1"/>
    <col min="6949" max="6949" width="9.5" style="2" customWidth="1"/>
    <col min="6950" max="6951" width="7.625" style="2" customWidth="1"/>
    <col min="6952" max="6952" width="10.625" style="2" customWidth="1"/>
    <col min="6953" max="6953" width="3.625" style="2" customWidth="1"/>
    <col min="6954" max="6954" width="4" style="2" customWidth="1"/>
    <col min="6955" max="6956" width="3.625" style="2" customWidth="1"/>
    <col min="6957" max="6957" width="4" style="2" customWidth="1"/>
    <col min="6958" max="6959" width="3.625" style="2" customWidth="1"/>
    <col min="6960" max="6960" width="4" style="2" customWidth="1"/>
    <col min="6961" max="6961" width="3.625" style="2" customWidth="1"/>
    <col min="6962" max="6967" width="7.625" style="2" customWidth="1"/>
    <col min="6968" max="6968" width="9.5" style="2" customWidth="1"/>
    <col min="6969" max="6970" width="7.625" style="2" customWidth="1"/>
    <col min="6971" max="6971" width="10.625" style="2" customWidth="1"/>
    <col min="6972" max="6972" width="3.625" style="2" customWidth="1"/>
    <col min="6973" max="6973" width="4" style="2" customWidth="1"/>
    <col min="6974" max="6975" width="3.625" style="2" customWidth="1"/>
    <col min="6976" max="6976" width="4" style="2" customWidth="1"/>
    <col min="6977" max="6978" width="3.625" style="2" customWidth="1"/>
    <col min="6979" max="6979" width="4" style="2" customWidth="1"/>
    <col min="6980" max="6980" width="3.625" style="2" customWidth="1"/>
    <col min="6981" max="6986" width="7.625" style="2" customWidth="1"/>
    <col min="6987" max="6987" width="9.5" style="2" customWidth="1"/>
    <col min="6988" max="6989" width="7.625" style="2" customWidth="1"/>
    <col min="6990" max="6990" width="10.625" style="2" customWidth="1"/>
    <col min="6991" max="6991" width="3.625" style="2" customWidth="1"/>
    <col min="6992" max="6992" width="4" style="2" customWidth="1"/>
    <col min="6993" max="6994" width="3.625" style="2" customWidth="1"/>
    <col min="6995" max="6995" width="4" style="2" customWidth="1"/>
    <col min="6996" max="6997" width="3.625" style="2" customWidth="1"/>
    <col min="6998" max="6998" width="4" style="2" customWidth="1"/>
    <col min="6999" max="6999" width="3.625" style="2" customWidth="1"/>
    <col min="7000" max="7005" width="7.625" style="2" customWidth="1"/>
    <col min="7006" max="7006" width="9.5" style="2" customWidth="1"/>
    <col min="7007" max="7007" width="7.625" style="2" customWidth="1"/>
    <col min="7008" max="7008" width="16.125" style="2" customWidth="1"/>
    <col min="7009" max="7168" width="11" style="2"/>
    <col min="7169" max="7169" width="9" style="2" customWidth="1"/>
    <col min="7170" max="7170" width="10.625" style="2" customWidth="1"/>
    <col min="7171" max="7171" width="3.625" style="2" customWidth="1"/>
    <col min="7172" max="7172" width="4" style="2" customWidth="1"/>
    <col min="7173" max="7173" width="3.875" style="2" customWidth="1"/>
    <col min="7174" max="7174" width="4.5" style="2" customWidth="1"/>
    <col min="7175" max="7175" width="4" style="2" customWidth="1"/>
    <col min="7176" max="7176" width="3.625" style="2" customWidth="1"/>
    <col min="7177" max="7177" width="3.875" style="2" customWidth="1"/>
    <col min="7178" max="7178" width="4" style="2" customWidth="1"/>
    <col min="7179" max="7179" width="3.625" style="2" customWidth="1"/>
    <col min="7180" max="7185" width="7.625" style="2" customWidth="1"/>
    <col min="7186" max="7186" width="9.5" style="2" customWidth="1"/>
    <col min="7187" max="7187" width="7.625" style="2" customWidth="1"/>
    <col min="7188" max="7188" width="6.25" style="2" customWidth="1"/>
    <col min="7189" max="7189" width="10.625" style="2" customWidth="1"/>
    <col min="7190" max="7190" width="3.625" style="2" customWidth="1"/>
    <col min="7191" max="7191" width="4" style="2" customWidth="1"/>
    <col min="7192" max="7193" width="3.625" style="2" customWidth="1"/>
    <col min="7194" max="7194" width="4" style="2" customWidth="1"/>
    <col min="7195" max="7196" width="3.625" style="2" customWidth="1"/>
    <col min="7197" max="7197" width="4" style="2" customWidth="1"/>
    <col min="7198" max="7198" width="3.625" style="2" customWidth="1"/>
    <col min="7199" max="7204" width="7.625" style="2" customWidth="1"/>
    <col min="7205" max="7205" width="9.5" style="2" customWidth="1"/>
    <col min="7206" max="7207" width="7.625" style="2" customWidth="1"/>
    <col min="7208" max="7208" width="10.625" style="2" customWidth="1"/>
    <col min="7209" max="7209" width="3.625" style="2" customWidth="1"/>
    <col min="7210" max="7210" width="4" style="2" customWidth="1"/>
    <col min="7211" max="7212" width="3.625" style="2" customWidth="1"/>
    <col min="7213" max="7213" width="4" style="2" customWidth="1"/>
    <col min="7214" max="7215" width="3.625" style="2" customWidth="1"/>
    <col min="7216" max="7216" width="4" style="2" customWidth="1"/>
    <col min="7217" max="7217" width="3.625" style="2" customWidth="1"/>
    <col min="7218" max="7223" width="7.625" style="2" customWidth="1"/>
    <col min="7224" max="7224" width="9.5" style="2" customWidth="1"/>
    <col min="7225" max="7226" width="7.625" style="2" customWidth="1"/>
    <col min="7227" max="7227" width="10.625" style="2" customWidth="1"/>
    <col min="7228" max="7228" width="3.625" style="2" customWidth="1"/>
    <col min="7229" max="7229" width="4" style="2" customWidth="1"/>
    <col min="7230" max="7231" width="3.625" style="2" customWidth="1"/>
    <col min="7232" max="7232" width="4" style="2" customWidth="1"/>
    <col min="7233" max="7234" width="3.625" style="2" customWidth="1"/>
    <col min="7235" max="7235" width="4" style="2" customWidth="1"/>
    <col min="7236" max="7236" width="3.625" style="2" customWidth="1"/>
    <col min="7237" max="7242" width="7.625" style="2" customWidth="1"/>
    <col min="7243" max="7243" width="9.5" style="2" customWidth="1"/>
    <col min="7244" max="7245" width="7.625" style="2" customWidth="1"/>
    <col min="7246" max="7246" width="10.625" style="2" customWidth="1"/>
    <col min="7247" max="7247" width="3.625" style="2" customWidth="1"/>
    <col min="7248" max="7248" width="4" style="2" customWidth="1"/>
    <col min="7249" max="7250" width="3.625" style="2" customWidth="1"/>
    <col min="7251" max="7251" width="4" style="2" customWidth="1"/>
    <col min="7252" max="7253" width="3.625" style="2" customWidth="1"/>
    <col min="7254" max="7254" width="4" style="2" customWidth="1"/>
    <col min="7255" max="7255" width="3.625" style="2" customWidth="1"/>
    <col min="7256" max="7261" width="7.625" style="2" customWidth="1"/>
    <col min="7262" max="7262" width="9.5" style="2" customWidth="1"/>
    <col min="7263" max="7263" width="7.625" style="2" customWidth="1"/>
    <col min="7264" max="7264" width="16.125" style="2" customWidth="1"/>
    <col min="7265" max="7424" width="11" style="2"/>
    <col min="7425" max="7425" width="9" style="2" customWidth="1"/>
    <col min="7426" max="7426" width="10.625" style="2" customWidth="1"/>
    <col min="7427" max="7427" width="3.625" style="2" customWidth="1"/>
    <col min="7428" max="7428" width="4" style="2" customWidth="1"/>
    <col min="7429" max="7429" width="3.875" style="2" customWidth="1"/>
    <col min="7430" max="7430" width="4.5" style="2" customWidth="1"/>
    <col min="7431" max="7431" width="4" style="2" customWidth="1"/>
    <col min="7432" max="7432" width="3.625" style="2" customWidth="1"/>
    <col min="7433" max="7433" width="3.875" style="2" customWidth="1"/>
    <col min="7434" max="7434" width="4" style="2" customWidth="1"/>
    <col min="7435" max="7435" width="3.625" style="2" customWidth="1"/>
    <col min="7436" max="7441" width="7.625" style="2" customWidth="1"/>
    <col min="7442" max="7442" width="9.5" style="2" customWidth="1"/>
    <col min="7443" max="7443" width="7.625" style="2" customWidth="1"/>
    <col min="7444" max="7444" width="6.25" style="2" customWidth="1"/>
    <col min="7445" max="7445" width="10.625" style="2" customWidth="1"/>
    <col min="7446" max="7446" width="3.625" style="2" customWidth="1"/>
    <col min="7447" max="7447" width="4" style="2" customWidth="1"/>
    <col min="7448" max="7449" width="3.625" style="2" customWidth="1"/>
    <col min="7450" max="7450" width="4" style="2" customWidth="1"/>
    <col min="7451" max="7452" width="3.625" style="2" customWidth="1"/>
    <col min="7453" max="7453" width="4" style="2" customWidth="1"/>
    <col min="7454" max="7454" width="3.625" style="2" customWidth="1"/>
    <col min="7455" max="7460" width="7.625" style="2" customWidth="1"/>
    <col min="7461" max="7461" width="9.5" style="2" customWidth="1"/>
    <col min="7462" max="7463" width="7.625" style="2" customWidth="1"/>
    <col min="7464" max="7464" width="10.625" style="2" customWidth="1"/>
    <col min="7465" max="7465" width="3.625" style="2" customWidth="1"/>
    <col min="7466" max="7466" width="4" style="2" customWidth="1"/>
    <col min="7467" max="7468" width="3.625" style="2" customWidth="1"/>
    <col min="7469" max="7469" width="4" style="2" customWidth="1"/>
    <col min="7470" max="7471" width="3.625" style="2" customWidth="1"/>
    <col min="7472" max="7472" width="4" style="2" customWidth="1"/>
    <col min="7473" max="7473" width="3.625" style="2" customWidth="1"/>
    <col min="7474" max="7479" width="7.625" style="2" customWidth="1"/>
    <col min="7480" max="7480" width="9.5" style="2" customWidth="1"/>
    <col min="7481" max="7482" width="7.625" style="2" customWidth="1"/>
    <col min="7483" max="7483" width="10.625" style="2" customWidth="1"/>
    <col min="7484" max="7484" width="3.625" style="2" customWidth="1"/>
    <col min="7485" max="7485" width="4" style="2" customWidth="1"/>
    <col min="7486" max="7487" width="3.625" style="2" customWidth="1"/>
    <col min="7488" max="7488" width="4" style="2" customWidth="1"/>
    <col min="7489" max="7490" width="3.625" style="2" customWidth="1"/>
    <col min="7491" max="7491" width="4" style="2" customWidth="1"/>
    <col min="7492" max="7492" width="3.625" style="2" customWidth="1"/>
    <col min="7493" max="7498" width="7.625" style="2" customWidth="1"/>
    <col min="7499" max="7499" width="9.5" style="2" customWidth="1"/>
    <col min="7500" max="7501" width="7.625" style="2" customWidth="1"/>
    <col min="7502" max="7502" width="10.625" style="2" customWidth="1"/>
    <col min="7503" max="7503" width="3.625" style="2" customWidth="1"/>
    <col min="7504" max="7504" width="4" style="2" customWidth="1"/>
    <col min="7505" max="7506" width="3.625" style="2" customWidth="1"/>
    <col min="7507" max="7507" width="4" style="2" customWidth="1"/>
    <col min="7508" max="7509" width="3.625" style="2" customWidth="1"/>
    <col min="7510" max="7510" width="4" style="2" customWidth="1"/>
    <col min="7511" max="7511" width="3.625" style="2" customWidth="1"/>
    <col min="7512" max="7517" width="7.625" style="2" customWidth="1"/>
    <col min="7518" max="7518" width="9.5" style="2" customWidth="1"/>
    <col min="7519" max="7519" width="7.625" style="2" customWidth="1"/>
    <col min="7520" max="7520" width="16.125" style="2" customWidth="1"/>
    <col min="7521" max="7680" width="11" style="2"/>
    <col min="7681" max="7681" width="9" style="2" customWidth="1"/>
    <col min="7682" max="7682" width="10.625" style="2" customWidth="1"/>
    <col min="7683" max="7683" width="3.625" style="2" customWidth="1"/>
    <col min="7684" max="7684" width="4" style="2" customWidth="1"/>
    <col min="7685" max="7685" width="3.875" style="2" customWidth="1"/>
    <col min="7686" max="7686" width="4.5" style="2" customWidth="1"/>
    <col min="7687" max="7687" width="4" style="2" customWidth="1"/>
    <col min="7688" max="7688" width="3.625" style="2" customWidth="1"/>
    <col min="7689" max="7689" width="3.875" style="2" customWidth="1"/>
    <col min="7690" max="7690" width="4" style="2" customWidth="1"/>
    <col min="7691" max="7691" width="3.625" style="2" customWidth="1"/>
    <col min="7692" max="7697" width="7.625" style="2" customWidth="1"/>
    <col min="7698" max="7698" width="9.5" style="2" customWidth="1"/>
    <col min="7699" max="7699" width="7.625" style="2" customWidth="1"/>
    <col min="7700" max="7700" width="6.25" style="2" customWidth="1"/>
    <col min="7701" max="7701" width="10.625" style="2" customWidth="1"/>
    <col min="7702" max="7702" width="3.625" style="2" customWidth="1"/>
    <col min="7703" max="7703" width="4" style="2" customWidth="1"/>
    <col min="7704" max="7705" width="3.625" style="2" customWidth="1"/>
    <col min="7706" max="7706" width="4" style="2" customWidth="1"/>
    <col min="7707" max="7708" width="3.625" style="2" customWidth="1"/>
    <col min="7709" max="7709" width="4" style="2" customWidth="1"/>
    <col min="7710" max="7710" width="3.625" style="2" customWidth="1"/>
    <col min="7711" max="7716" width="7.625" style="2" customWidth="1"/>
    <col min="7717" max="7717" width="9.5" style="2" customWidth="1"/>
    <col min="7718" max="7719" width="7.625" style="2" customWidth="1"/>
    <col min="7720" max="7720" width="10.625" style="2" customWidth="1"/>
    <col min="7721" max="7721" width="3.625" style="2" customWidth="1"/>
    <col min="7722" max="7722" width="4" style="2" customWidth="1"/>
    <col min="7723" max="7724" width="3.625" style="2" customWidth="1"/>
    <col min="7725" max="7725" width="4" style="2" customWidth="1"/>
    <col min="7726" max="7727" width="3.625" style="2" customWidth="1"/>
    <col min="7728" max="7728" width="4" style="2" customWidth="1"/>
    <col min="7729" max="7729" width="3.625" style="2" customWidth="1"/>
    <col min="7730" max="7735" width="7.625" style="2" customWidth="1"/>
    <col min="7736" max="7736" width="9.5" style="2" customWidth="1"/>
    <col min="7737" max="7738" width="7.625" style="2" customWidth="1"/>
    <col min="7739" max="7739" width="10.625" style="2" customWidth="1"/>
    <col min="7740" max="7740" width="3.625" style="2" customWidth="1"/>
    <col min="7741" max="7741" width="4" style="2" customWidth="1"/>
    <col min="7742" max="7743" width="3.625" style="2" customWidth="1"/>
    <col min="7744" max="7744" width="4" style="2" customWidth="1"/>
    <col min="7745" max="7746" width="3.625" style="2" customWidth="1"/>
    <col min="7747" max="7747" width="4" style="2" customWidth="1"/>
    <col min="7748" max="7748" width="3.625" style="2" customWidth="1"/>
    <col min="7749" max="7754" width="7.625" style="2" customWidth="1"/>
    <col min="7755" max="7755" width="9.5" style="2" customWidth="1"/>
    <col min="7756" max="7757" width="7.625" style="2" customWidth="1"/>
    <col min="7758" max="7758" width="10.625" style="2" customWidth="1"/>
    <col min="7759" max="7759" width="3.625" style="2" customWidth="1"/>
    <col min="7760" max="7760" width="4" style="2" customWidth="1"/>
    <col min="7761" max="7762" width="3.625" style="2" customWidth="1"/>
    <col min="7763" max="7763" width="4" style="2" customWidth="1"/>
    <col min="7764" max="7765" width="3.625" style="2" customWidth="1"/>
    <col min="7766" max="7766" width="4" style="2" customWidth="1"/>
    <col min="7767" max="7767" width="3.625" style="2" customWidth="1"/>
    <col min="7768" max="7773" width="7.625" style="2" customWidth="1"/>
    <col min="7774" max="7774" width="9.5" style="2" customWidth="1"/>
    <col min="7775" max="7775" width="7.625" style="2" customWidth="1"/>
    <col min="7776" max="7776" width="16.125" style="2" customWidth="1"/>
    <col min="7777" max="7936" width="11" style="2"/>
    <col min="7937" max="7937" width="9" style="2" customWidth="1"/>
    <col min="7938" max="7938" width="10.625" style="2" customWidth="1"/>
    <col min="7939" max="7939" width="3.625" style="2" customWidth="1"/>
    <col min="7940" max="7940" width="4" style="2" customWidth="1"/>
    <col min="7941" max="7941" width="3.875" style="2" customWidth="1"/>
    <col min="7942" max="7942" width="4.5" style="2" customWidth="1"/>
    <col min="7943" max="7943" width="4" style="2" customWidth="1"/>
    <col min="7944" max="7944" width="3.625" style="2" customWidth="1"/>
    <col min="7945" max="7945" width="3.875" style="2" customWidth="1"/>
    <col min="7946" max="7946" width="4" style="2" customWidth="1"/>
    <col min="7947" max="7947" width="3.625" style="2" customWidth="1"/>
    <col min="7948" max="7953" width="7.625" style="2" customWidth="1"/>
    <col min="7954" max="7954" width="9.5" style="2" customWidth="1"/>
    <col min="7955" max="7955" width="7.625" style="2" customWidth="1"/>
    <col min="7956" max="7956" width="6.25" style="2" customWidth="1"/>
    <col min="7957" max="7957" width="10.625" style="2" customWidth="1"/>
    <col min="7958" max="7958" width="3.625" style="2" customWidth="1"/>
    <col min="7959" max="7959" width="4" style="2" customWidth="1"/>
    <col min="7960" max="7961" width="3.625" style="2" customWidth="1"/>
    <col min="7962" max="7962" width="4" style="2" customWidth="1"/>
    <col min="7963" max="7964" width="3.625" style="2" customWidth="1"/>
    <col min="7965" max="7965" width="4" style="2" customWidth="1"/>
    <col min="7966" max="7966" width="3.625" style="2" customWidth="1"/>
    <col min="7967" max="7972" width="7.625" style="2" customWidth="1"/>
    <col min="7973" max="7973" width="9.5" style="2" customWidth="1"/>
    <col min="7974" max="7975" width="7.625" style="2" customWidth="1"/>
    <col min="7976" max="7976" width="10.625" style="2" customWidth="1"/>
    <col min="7977" max="7977" width="3.625" style="2" customWidth="1"/>
    <col min="7978" max="7978" width="4" style="2" customWidth="1"/>
    <col min="7979" max="7980" width="3.625" style="2" customWidth="1"/>
    <col min="7981" max="7981" width="4" style="2" customWidth="1"/>
    <col min="7982" max="7983" width="3.625" style="2" customWidth="1"/>
    <col min="7984" max="7984" width="4" style="2" customWidth="1"/>
    <col min="7985" max="7985" width="3.625" style="2" customWidth="1"/>
    <col min="7986" max="7991" width="7.625" style="2" customWidth="1"/>
    <col min="7992" max="7992" width="9.5" style="2" customWidth="1"/>
    <col min="7993" max="7994" width="7.625" style="2" customWidth="1"/>
    <col min="7995" max="7995" width="10.625" style="2" customWidth="1"/>
    <col min="7996" max="7996" width="3.625" style="2" customWidth="1"/>
    <col min="7997" max="7997" width="4" style="2" customWidth="1"/>
    <col min="7998" max="7999" width="3.625" style="2" customWidth="1"/>
    <col min="8000" max="8000" width="4" style="2" customWidth="1"/>
    <col min="8001" max="8002" width="3.625" style="2" customWidth="1"/>
    <col min="8003" max="8003" width="4" style="2" customWidth="1"/>
    <col min="8004" max="8004" width="3.625" style="2" customWidth="1"/>
    <col min="8005" max="8010" width="7.625" style="2" customWidth="1"/>
    <col min="8011" max="8011" width="9.5" style="2" customWidth="1"/>
    <col min="8012" max="8013" width="7.625" style="2" customWidth="1"/>
    <col min="8014" max="8014" width="10.625" style="2" customWidth="1"/>
    <col min="8015" max="8015" width="3.625" style="2" customWidth="1"/>
    <col min="8016" max="8016" width="4" style="2" customWidth="1"/>
    <col min="8017" max="8018" width="3.625" style="2" customWidth="1"/>
    <col min="8019" max="8019" width="4" style="2" customWidth="1"/>
    <col min="8020" max="8021" width="3.625" style="2" customWidth="1"/>
    <col min="8022" max="8022" width="4" style="2" customWidth="1"/>
    <col min="8023" max="8023" width="3.625" style="2" customWidth="1"/>
    <col min="8024" max="8029" width="7.625" style="2" customWidth="1"/>
    <col min="8030" max="8030" width="9.5" style="2" customWidth="1"/>
    <col min="8031" max="8031" width="7.625" style="2" customWidth="1"/>
    <col min="8032" max="8032" width="16.125" style="2" customWidth="1"/>
    <col min="8033" max="8192" width="11" style="2"/>
    <col min="8193" max="8193" width="9" style="2" customWidth="1"/>
    <col min="8194" max="8194" width="10.625" style="2" customWidth="1"/>
    <col min="8195" max="8195" width="3.625" style="2" customWidth="1"/>
    <col min="8196" max="8196" width="4" style="2" customWidth="1"/>
    <col min="8197" max="8197" width="3.875" style="2" customWidth="1"/>
    <col min="8198" max="8198" width="4.5" style="2" customWidth="1"/>
    <col min="8199" max="8199" width="4" style="2" customWidth="1"/>
    <col min="8200" max="8200" width="3.625" style="2" customWidth="1"/>
    <col min="8201" max="8201" width="3.875" style="2" customWidth="1"/>
    <col min="8202" max="8202" width="4" style="2" customWidth="1"/>
    <col min="8203" max="8203" width="3.625" style="2" customWidth="1"/>
    <col min="8204" max="8209" width="7.625" style="2" customWidth="1"/>
    <col min="8210" max="8210" width="9.5" style="2" customWidth="1"/>
    <col min="8211" max="8211" width="7.625" style="2" customWidth="1"/>
    <col min="8212" max="8212" width="6.25" style="2" customWidth="1"/>
    <col min="8213" max="8213" width="10.625" style="2" customWidth="1"/>
    <col min="8214" max="8214" width="3.625" style="2" customWidth="1"/>
    <col min="8215" max="8215" width="4" style="2" customWidth="1"/>
    <col min="8216" max="8217" width="3.625" style="2" customWidth="1"/>
    <col min="8218" max="8218" width="4" style="2" customWidth="1"/>
    <col min="8219" max="8220" width="3.625" style="2" customWidth="1"/>
    <col min="8221" max="8221" width="4" style="2" customWidth="1"/>
    <col min="8222" max="8222" width="3.625" style="2" customWidth="1"/>
    <col min="8223" max="8228" width="7.625" style="2" customWidth="1"/>
    <col min="8229" max="8229" width="9.5" style="2" customWidth="1"/>
    <col min="8230" max="8231" width="7.625" style="2" customWidth="1"/>
    <col min="8232" max="8232" width="10.625" style="2" customWidth="1"/>
    <col min="8233" max="8233" width="3.625" style="2" customWidth="1"/>
    <col min="8234" max="8234" width="4" style="2" customWidth="1"/>
    <col min="8235" max="8236" width="3.625" style="2" customWidth="1"/>
    <col min="8237" max="8237" width="4" style="2" customWidth="1"/>
    <col min="8238" max="8239" width="3.625" style="2" customWidth="1"/>
    <col min="8240" max="8240" width="4" style="2" customWidth="1"/>
    <col min="8241" max="8241" width="3.625" style="2" customWidth="1"/>
    <col min="8242" max="8247" width="7.625" style="2" customWidth="1"/>
    <col min="8248" max="8248" width="9.5" style="2" customWidth="1"/>
    <col min="8249" max="8250" width="7.625" style="2" customWidth="1"/>
    <col min="8251" max="8251" width="10.625" style="2" customWidth="1"/>
    <col min="8252" max="8252" width="3.625" style="2" customWidth="1"/>
    <col min="8253" max="8253" width="4" style="2" customWidth="1"/>
    <col min="8254" max="8255" width="3.625" style="2" customWidth="1"/>
    <col min="8256" max="8256" width="4" style="2" customWidth="1"/>
    <col min="8257" max="8258" width="3.625" style="2" customWidth="1"/>
    <col min="8259" max="8259" width="4" style="2" customWidth="1"/>
    <col min="8260" max="8260" width="3.625" style="2" customWidth="1"/>
    <col min="8261" max="8266" width="7.625" style="2" customWidth="1"/>
    <col min="8267" max="8267" width="9.5" style="2" customWidth="1"/>
    <col min="8268" max="8269" width="7.625" style="2" customWidth="1"/>
    <col min="8270" max="8270" width="10.625" style="2" customWidth="1"/>
    <col min="8271" max="8271" width="3.625" style="2" customWidth="1"/>
    <col min="8272" max="8272" width="4" style="2" customWidth="1"/>
    <col min="8273" max="8274" width="3.625" style="2" customWidth="1"/>
    <col min="8275" max="8275" width="4" style="2" customWidth="1"/>
    <col min="8276" max="8277" width="3.625" style="2" customWidth="1"/>
    <col min="8278" max="8278" width="4" style="2" customWidth="1"/>
    <col min="8279" max="8279" width="3.625" style="2" customWidth="1"/>
    <col min="8280" max="8285" width="7.625" style="2" customWidth="1"/>
    <col min="8286" max="8286" width="9.5" style="2" customWidth="1"/>
    <col min="8287" max="8287" width="7.625" style="2" customWidth="1"/>
    <col min="8288" max="8288" width="16.125" style="2" customWidth="1"/>
    <col min="8289" max="8448" width="11" style="2"/>
    <col min="8449" max="8449" width="9" style="2" customWidth="1"/>
    <col min="8450" max="8450" width="10.625" style="2" customWidth="1"/>
    <col min="8451" max="8451" width="3.625" style="2" customWidth="1"/>
    <col min="8452" max="8452" width="4" style="2" customWidth="1"/>
    <col min="8453" max="8453" width="3.875" style="2" customWidth="1"/>
    <col min="8454" max="8454" width="4.5" style="2" customWidth="1"/>
    <col min="8455" max="8455" width="4" style="2" customWidth="1"/>
    <col min="8456" max="8456" width="3.625" style="2" customWidth="1"/>
    <col min="8457" max="8457" width="3.875" style="2" customWidth="1"/>
    <col min="8458" max="8458" width="4" style="2" customWidth="1"/>
    <col min="8459" max="8459" width="3.625" style="2" customWidth="1"/>
    <col min="8460" max="8465" width="7.625" style="2" customWidth="1"/>
    <col min="8466" max="8466" width="9.5" style="2" customWidth="1"/>
    <col min="8467" max="8467" width="7.625" style="2" customWidth="1"/>
    <col min="8468" max="8468" width="6.25" style="2" customWidth="1"/>
    <col min="8469" max="8469" width="10.625" style="2" customWidth="1"/>
    <col min="8470" max="8470" width="3.625" style="2" customWidth="1"/>
    <col min="8471" max="8471" width="4" style="2" customWidth="1"/>
    <col min="8472" max="8473" width="3.625" style="2" customWidth="1"/>
    <col min="8474" max="8474" width="4" style="2" customWidth="1"/>
    <col min="8475" max="8476" width="3.625" style="2" customWidth="1"/>
    <col min="8477" max="8477" width="4" style="2" customWidth="1"/>
    <col min="8478" max="8478" width="3.625" style="2" customWidth="1"/>
    <col min="8479" max="8484" width="7.625" style="2" customWidth="1"/>
    <col min="8485" max="8485" width="9.5" style="2" customWidth="1"/>
    <col min="8486" max="8487" width="7.625" style="2" customWidth="1"/>
    <col min="8488" max="8488" width="10.625" style="2" customWidth="1"/>
    <col min="8489" max="8489" width="3.625" style="2" customWidth="1"/>
    <col min="8490" max="8490" width="4" style="2" customWidth="1"/>
    <col min="8491" max="8492" width="3.625" style="2" customWidth="1"/>
    <col min="8493" max="8493" width="4" style="2" customWidth="1"/>
    <col min="8494" max="8495" width="3.625" style="2" customWidth="1"/>
    <col min="8496" max="8496" width="4" style="2" customWidth="1"/>
    <col min="8497" max="8497" width="3.625" style="2" customWidth="1"/>
    <col min="8498" max="8503" width="7.625" style="2" customWidth="1"/>
    <col min="8504" max="8504" width="9.5" style="2" customWidth="1"/>
    <col min="8505" max="8506" width="7.625" style="2" customWidth="1"/>
    <col min="8507" max="8507" width="10.625" style="2" customWidth="1"/>
    <col min="8508" max="8508" width="3.625" style="2" customWidth="1"/>
    <col min="8509" max="8509" width="4" style="2" customWidth="1"/>
    <col min="8510" max="8511" width="3.625" style="2" customWidth="1"/>
    <col min="8512" max="8512" width="4" style="2" customWidth="1"/>
    <col min="8513" max="8514" width="3.625" style="2" customWidth="1"/>
    <col min="8515" max="8515" width="4" style="2" customWidth="1"/>
    <col min="8516" max="8516" width="3.625" style="2" customWidth="1"/>
    <col min="8517" max="8522" width="7.625" style="2" customWidth="1"/>
    <col min="8523" max="8523" width="9.5" style="2" customWidth="1"/>
    <col min="8524" max="8525" width="7.625" style="2" customWidth="1"/>
    <col min="8526" max="8526" width="10.625" style="2" customWidth="1"/>
    <col min="8527" max="8527" width="3.625" style="2" customWidth="1"/>
    <col min="8528" max="8528" width="4" style="2" customWidth="1"/>
    <col min="8529" max="8530" width="3.625" style="2" customWidth="1"/>
    <col min="8531" max="8531" width="4" style="2" customWidth="1"/>
    <col min="8532" max="8533" width="3.625" style="2" customWidth="1"/>
    <col min="8534" max="8534" width="4" style="2" customWidth="1"/>
    <col min="8535" max="8535" width="3.625" style="2" customWidth="1"/>
    <col min="8536" max="8541" width="7.625" style="2" customWidth="1"/>
    <col min="8542" max="8542" width="9.5" style="2" customWidth="1"/>
    <col min="8543" max="8543" width="7.625" style="2" customWidth="1"/>
    <col min="8544" max="8544" width="16.125" style="2" customWidth="1"/>
    <col min="8545" max="8704" width="11" style="2"/>
    <col min="8705" max="8705" width="9" style="2" customWidth="1"/>
    <col min="8706" max="8706" width="10.625" style="2" customWidth="1"/>
    <col min="8707" max="8707" width="3.625" style="2" customWidth="1"/>
    <col min="8708" max="8708" width="4" style="2" customWidth="1"/>
    <col min="8709" max="8709" width="3.875" style="2" customWidth="1"/>
    <col min="8710" max="8710" width="4.5" style="2" customWidth="1"/>
    <col min="8711" max="8711" width="4" style="2" customWidth="1"/>
    <col min="8712" max="8712" width="3.625" style="2" customWidth="1"/>
    <col min="8713" max="8713" width="3.875" style="2" customWidth="1"/>
    <col min="8714" max="8714" width="4" style="2" customWidth="1"/>
    <col min="8715" max="8715" width="3.625" style="2" customWidth="1"/>
    <col min="8716" max="8721" width="7.625" style="2" customWidth="1"/>
    <col min="8722" max="8722" width="9.5" style="2" customWidth="1"/>
    <col min="8723" max="8723" width="7.625" style="2" customWidth="1"/>
    <col min="8724" max="8724" width="6.25" style="2" customWidth="1"/>
    <col min="8725" max="8725" width="10.625" style="2" customWidth="1"/>
    <col min="8726" max="8726" width="3.625" style="2" customWidth="1"/>
    <col min="8727" max="8727" width="4" style="2" customWidth="1"/>
    <col min="8728" max="8729" width="3.625" style="2" customWidth="1"/>
    <col min="8730" max="8730" width="4" style="2" customWidth="1"/>
    <col min="8731" max="8732" width="3.625" style="2" customWidth="1"/>
    <col min="8733" max="8733" width="4" style="2" customWidth="1"/>
    <col min="8734" max="8734" width="3.625" style="2" customWidth="1"/>
    <col min="8735" max="8740" width="7.625" style="2" customWidth="1"/>
    <col min="8741" max="8741" width="9.5" style="2" customWidth="1"/>
    <col min="8742" max="8743" width="7.625" style="2" customWidth="1"/>
    <col min="8744" max="8744" width="10.625" style="2" customWidth="1"/>
    <col min="8745" max="8745" width="3.625" style="2" customWidth="1"/>
    <col min="8746" max="8746" width="4" style="2" customWidth="1"/>
    <col min="8747" max="8748" width="3.625" style="2" customWidth="1"/>
    <col min="8749" max="8749" width="4" style="2" customWidth="1"/>
    <col min="8750" max="8751" width="3.625" style="2" customWidth="1"/>
    <col min="8752" max="8752" width="4" style="2" customWidth="1"/>
    <col min="8753" max="8753" width="3.625" style="2" customWidth="1"/>
    <col min="8754" max="8759" width="7.625" style="2" customWidth="1"/>
    <col min="8760" max="8760" width="9.5" style="2" customWidth="1"/>
    <col min="8761" max="8762" width="7.625" style="2" customWidth="1"/>
    <col min="8763" max="8763" width="10.625" style="2" customWidth="1"/>
    <col min="8764" max="8764" width="3.625" style="2" customWidth="1"/>
    <col min="8765" max="8765" width="4" style="2" customWidth="1"/>
    <col min="8766" max="8767" width="3.625" style="2" customWidth="1"/>
    <col min="8768" max="8768" width="4" style="2" customWidth="1"/>
    <col min="8769" max="8770" width="3.625" style="2" customWidth="1"/>
    <col min="8771" max="8771" width="4" style="2" customWidth="1"/>
    <col min="8772" max="8772" width="3.625" style="2" customWidth="1"/>
    <col min="8773" max="8778" width="7.625" style="2" customWidth="1"/>
    <col min="8779" max="8779" width="9.5" style="2" customWidth="1"/>
    <col min="8780" max="8781" width="7.625" style="2" customWidth="1"/>
    <col min="8782" max="8782" width="10.625" style="2" customWidth="1"/>
    <col min="8783" max="8783" width="3.625" style="2" customWidth="1"/>
    <col min="8784" max="8784" width="4" style="2" customWidth="1"/>
    <col min="8785" max="8786" width="3.625" style="2" customWidth="1"/>
    <col min="8787" max="8787" width="4" style="2" customWidth="1"/>
    <col min="8788" max="8789" width="3.625" style="2" customWidth="1"/>
    <col min="8790" max="8790" width="4" style="2" customWidth="1"/>
    <col min="8791" max="8791" width="3.625" style="2" customWidth="1"/>
    <col min="8792" max="8797" width="7.625" style="2" customWidth="1"/>
    <col min="8798" max="8798" width="9.5" style="2" customWidth="1"/>
    <col min="8799" max="8799" width="7.625" style="2" customWidth="1"/>
    <col min="8800" max="8800" width="16.125" style="2" customWidth="1"/>
    <col min="8801" max="8960" width="11" style="2"/>
    <col min="8961" max="8961" width="9" style="2" customWidth="1"/>
    <col min="8962" max="8962" width="10.625" style="2" customWidth="1"/>
    <col min="8963" max="8963" width="3.625" style="2" customWidth="1"/>
    <col min="8964" max="8964" width="4" style="2" customWidth="1"/>
    <col min="8965" max="8965" width="3.875" style="2" customWidth="1"/>
    <col min="8966" max="8966" width="4.5" style="2" customWidth="1"/>
    <col min="8967" max="8967" width="4" style="2" customWidth="1"/>
    <col min="8968" max="8968" width="3.625" style="2" customWidth="1"/>
    <col min="8969" max="8969" width="3.875" style="2" customWidth="1"/>
    <col min="8970" max="8970" width="4" style="2" customWidth="1"/>
    <col min="8971" max="8971" width="3.625" style="2" customWidth="1"/>
    <col min="8972" max="8977" width="7.625" style="2" customWidth="1"/>
    <col min="8978" max="8978" width="9.5" style="2" customWidth="1"/>
    <col min="8979" max="8979" width="7.625" style="2" customWidth="1"/>
    <col min="8980" max="8980" width="6.25" style="2" customWidth="1"/>
    <col min="8981" max="8981" width="10.625" style="2" customWidth="1"/>
    <col min="8982" max="8982" width="3.625" style="2" customWidth="1"/>
    <col min="8983" max="8983" width="4" style="2" customWidth="1"/>
    <col min="8984" max="8985" width="3.625" style="2" customWidth="1"/>
    <col min="8986" max="8986" width="4" style="2" customWidth="1"/>
    <col min="8987" max="8988" width="3.625" style="2" customWidth="1"/>
    <col min="8989" max="8989" width="4" style="2" customWidth="1"/>
    <col min="8990" max="8990" width="3.625" style="2" customWidth="1"/>
    <col min="8991" max="8996" width="7.625" style="2" customWidth="1"/>
    <col min="8997" max="8997" width="9.5" style="2" customWidth="1"/>
    <col min="8998" max="8999" width="7.625" style="2" customWidth="1"/>
    <col min="9000" max="9000" width="10.625" style="2" customWidth="1"/>
    <col min="9001" max="9001" width="3.625" style="2" customWidth="1"/>
    <col min="9002" max="9002" width="4" style="2" customWidth="1"/>
    <col min="9003" max="9004" width="3.625" style="2" customWidth="1"/>
    <col min="9005" max="9005" width="4" style="2" customWidth="1"/>
    <col min="9006" max="9007" width="3.625" style="2" customWidth="1"/>
    <col min="9008" max="9008" width="4" style="2" customWidth="1"/>
    <col min="9009" max="9009" width="3.625" style="2" customWidth="1"/>
    <col min="9010" max="9015" width="7.625" style="2" customWidth="1"/>
    <col min="9016" max="9016" width="9.5" style="2" customWidth="1"/>
    <col min="9017" max="9018" width="7.625" style="2" customWidth="1"/>
    <col min="9019" max="9019" width="10.625" style="2" customWidth="1"/>
    <col min="9020" max="9020" width="3.625" style="2" customWidth="1"/>
    <col min="9021" max="9021" width="4" style="2" customWidth="1"/>
    <col min="9022" max="9023" width="3.625" style="2" customWidth="1"/>
    <col min="9024" max="9024" width="4" style="2" customWidth="1"/>
    <col min="9025" max="9026" width="3.625" style="2" customWidth="1"/>
    <col min="9027" max="9027" width="4" style="2" customWidth="1"/>
    <col min="9028" max="9028" width="3.625" style="2" customWidth="1"/>
    <col min="9029" max="9034" width="7.625" style="2" customWidth="1"/>
    <col min="9035" max="9035" width="9.5" style="2" customWidth="1"/>
    <col min="9036" max="9037" width="7.625" style="2" customWidth="1"/>
    <col min="9038" max="9038" width="10.625" style="2" customWidth="1"/>
    <col min="9039" max="9039" width="3.625" style="2" customWidth="1"/>
    <col min="9040" max="9040" width="4" style="2" customWidth="1"/>
    <col min="9041" max="9042" width="3.625" style="2" customWidth="1"/>
    <col min="9043" max="9043" width="4" style="2" customWidth="1"/>
    <col min="9044" max="9045" width="3.625" style="2" customWidth="1"/>
    <col min="9046" max="9046" width="4" style="2" customWidth="1"/>
    <col min="9047" max="9047" width="3.625" style="2" customWidth="1"/>
    <col min="9048" max="9053" width="7.625" style="2" customWidth="1"/>
    <col min="9054" max="9054" width="9.5" style="2" customWidth="1"/>
    <col min="9055" max="9055" width="7.625" style="2" customWidth="1"/>
    <col min="9056" max="9056" width="16.125" style="2" customWidth="1"/>
    <col min="9057" max="9216" width="11" style="2"/>
    <col min="9217" max="9217" width="9" style="2" customWidth="1"/>
    <col min="9218" max="9218" width="10.625" style="2" customWidth="1"/>
    <col min="9219" max="9219" width="3.625" style="2" customWidth="1"/>
    <col min="9220" max="9220" width="4" style="2" customWidth="1"/>
    <col min="9221" max="9221" width="3.875" style="2" customWidth="1"/>
    <col min="9222" max="9222" width="4.5" style="2" customWidth="1"/>
    <col min="9223" max="9223" width="4" style="2" customWidth="1"/>
    <col min="9224" max="9224" width="3.625" style="2" customWidth="1"/>
    <col min="9225" max="9225" width="3.875" style="2" customWidth="1"/>
    <col min="9226" max="9226" width="4" style="2" customWidth="1"/>
    <col min="9227" max="9227" width="3.625" style="2" customWidth="1"/>
    <col min="9228" max="9233" width="7.625" style="2" customWidth="1"/>
    <col min="9234" max="9234" width="9.5" style="2" customWidth="1"/>
    <col min="9235" max="9235" width="7.625" style="2" customWidth="1"/>
    <col min="9236" max="9236" width="6.25" style="2" customWidth="1"/>
    <col min="9237" max="9237" width="10.625" style="2" customWidth="1"/>
    <col min="9238" max="9238" width="3.625" style="2" customWidth="1"/>
    <col min="9239" max="9239" width="4" style="2" customWidth="1"/>
    <col min="9240" max="9241" width="3.625" style="2" customWidth="1"/>
    <col min="9242" max="9242" width="4" style="2" customWidth="1"/>
    <col min="9243" max="9244" width="3.625" style="2" customWidth="1"/>
    <col min="9245" max="9245" width="4" style="2" customWidth="1"/>
    <col min="9246" max="9246" width="3.625" style="2" customWidth="1"/>
    <col min="9247" max="9252" width="7.625" style="2" customWidth="1"/>
    <col min="9253" max="9253" width="9.5" style="2" customWidth="1"/>
    <col min="9254" max="9255" width="7.625" style="2" customWidth="1"/>
    <col min="9256" max="9256" width="10.625" style="2" customWidth="1"/>
    <col min="9257" max="9257" width="3.625" style="2" customWidth="1"/>
    <col min="9258" max="9258" width="4" style="2" customWidth="1"/>
    <col min="9259" max="9260" width="3.625" style="2" customWidth="1"/>
    <col min="9261" max="9261" width="4" style="2" customWidth="1"/>
    <col min="9262" max="9263" width="3.625" style="2" customWidth="1"/>
    <col min="9264" max="9264" width="4" style="2" customWidth="1"/>
    <col min="9265" max="9265" width="3.625" style="2" customWidth="1"/>
    <col min="9266" max="9271" width="7.625" style="2" customWidth="1"/>
    <col min="9272" max="9272" width="9.5" style="2" customWidth="1"/>
    <col min="9273" max="9274" width="7.625" style="2" customWidth="1"/>
    <col min="9275" max="9275" width="10.625" style="2" customWidth="1"/>
    <col min="9276" max="9276" width="3.625" style="2" customWidth="1"/>
    <col min="9277" max="9277" width="4" style="2" customWidth="1"/>
    <col min="9278" max="9279" width="3.625" style="2" customWidth="1"/>
    <col min="9280" max="9280" width="4" style="2" customWidth="1"/>
    <col min="9281" max="9282" width="3.625" style="2" customWidth="1"/>
    <col min="9283" max="9283" width="4" style="2" customWidth="1"/>
    <col min="9284" max="9284" width="3.625" style="2" customWidth="1"/>
    <col min="9285" max="9290" width="7.625" style="2" customWidth="1"/>
    <col min="9291" max="9291" width="9.5" style="2" customWidth="1"/>
    <col min="9292" max="9293" width="7.625" style="2" customWidth="1"/>
    <col min="9294" max="9294" width="10.625" style="2" customWidth="1"/>
    <col min="9295" max="9295" width="3.625" style="2" customWidth="1"/>
    <col min="9296" max="9296" width="4" style="2" customWidth="1"/>
    <col min="9297" max="9298" width="3.625" style="2" customWidth="1"/>
    <col min="9299" max="9299" width="4" style="2" customWidth="1"/>
    <col min="9300" max="9301" width="3.625" style="2" customWidth="1"/>
    <col min="9302" max="9302" width="4" style="2" customWidth="1"/>
    <col min="9303" max="9303" width="3.625" style="2" customWidth="1"/>
    <col min="9304" max="9309" width="7.625" style="2" customWidth="1"/>
    <col min="9310" max="9310" width="9.5" style="2" customWidth="1"/>
    <col min="9311" max="9311" width="7.625" style="2" customWidth="1"/>
    <col min="9312" max="9312" width="16.125" style="2" customWidth="1"/>
    <col min="9313" max="9472" width="11" style="2"/>
    <col min="9473" max="9473" width="9" style="2" customWidth="1"/>
    <col min="9474" max="9474" width="10.625" style="2" customWidth="1"/>
    <col min="9475" max="9475" width="3.625" style="2" customWidth="1"/>
    <col min="9476" max="9476" width="4" style="2" customWidth="1"/>
    <col min="9477" max="9477" width="3.875" style="2" customWidth="1"/>
    <col min="9478" max="9478" width="4.5" style="2" customWidth="1"/>
    <col min="9479" max="9479" width="4" style="2" customWidth="1"/>
    <col min="9480" max="9480" width="3.625" style="2" customWidth="1"/>
    <col min="9481" max="9481" width="3.875" style="2" customWidth="1"/>
    <col min="9482" max="9482" width="4" style="2" customWidth="1"/>
    <col min="9483" max="9483" width="3.625" style="2" customWidth="1"/>
    <col min="9484" max="9489" width="7.625" style="2" customWidth="1"/>
    <col min="9490" max="9490" width="9.5" style="2" customWidth="1"/>
    <col min="9491" max="9491" width="7.625" style="2" customWidth="1"/>
    <col min="9492" max="9492" width="6.25" style="2" customWidth="1"/>
    <col min="9493" max="9493" width="10.625" style="2" customWidth="1"/>
    <col min="9494" max="9494" width="3.625" style="2" customWidth="1"/>
    <col min="9495" max="9495" width="4" style="2" customWidth="1"/>
    <col min="9496" max="9497" width="3.625" style="2" customWidth="1"/>
    <col min="9498" max="9498" width="4" style="2" customWidth="1"/>
    <col min="9499" max="9500" width="3.625" style="2" customWidth="1"/>
    <col min="9501" max="9501" width="4" style="2" customWidth="1"/>
    <col min="9502" max="9502" width="3.625" style="2" customWidth="1"/>
    <col min="9503" max="9508" width="7.625" style="2" customWidth="1"/>
    <col min="9509" max="9509" width="9.5" style="2" customWidth="1"/>
    <col min="9510" max="9511" width="7.625" style="2" customWidth="1"/>
    <col min="9512" max="9512" width="10.625" style="2" customWidth="1"/>
    <col min="9513" max="9513" width="3.625" style="2" customWidth="1"/>
    <col min="9514" max="9514" width="4" style="2" customWidth="1"/>
    <col min="9515" max="9516" width="3.625" style="2" customWidth="1"/>
    <col min="9517" max="9517" width="4" style="2" customWidth="1"/>
    <col min="9518" max="9519" width="3.625" style="2" customWidth="1"/>
    <col min="9520" max="9520" width="4" style="2" customWidth="1"/>
    <col min="9521" max="9521" width="3.625" style="2" customWidth="1"/>
    <col min="9522" max="9527" width="7.625" style="2" customWidth="1"/>
    <col min="9528" max="9528" width="9.5" style="2" customWidth="1"/>
    <col min="9529" max="9530" width="7.625" style="2" customWidth="1"/>
    <col min="9531" max="9531" width="10.625" style="2" customWidth="1"/>
    <col min="9532" max="9532" width="3.625" style="2" customWidth="1"/>
    <col min="9533" max="9533" width="4" style="2" customWidth="1"/>
    <col min="9534" max="9535" width="3.625" style="2" customWidth="1"/>
    <col min="9536" max="9536" width="4" style="2" customWidth="1"/>
    <col min="9537" max="9538" width="3.625" style="2" customWidth="1"/>
    <col min="9539" max="9539" width="4" style="2" customWidth="1"/>
    <col min="9540" max="9540" width="3.625" style="2" customWidth="1"/>
    <col min="9541" max="9546" width="7.625" style="2" customWidth="1"/>
    <col min="9547" max="9547" width="9.5" style="2" customWidth="1"/>
    <col min="9548" max="9549" width="7.625" style="2" customWidth="1"/>
    <col min="9550" max="9550" width="10.625" style="2" customWidth="1"/>
    <col min="9551" max="9551" width="3.625" style="2" customWidth="1"/>
    <col min="9552" max="9552" width="4" style="2" customWidth="1"/>
    <col min="9553" max="9554" width="3.625" style="2" customWidth="1"/>
    <col min="9555" max="9555" width="4" style="2" customWidth="1"/>
    <col min="9556" max="9557" width="3.625" style="2" customWidth="1"/>
    <col min="9558" max="9558" width="4" style="2" customWidth="1"/>
    <col min="9559" max="9559" width="3.625" style="2" customWidth="1"/>
    <col min="9560" max="9565" width="7.625" style="2" customWidth="1"/>
    <col min="9566" max="9566" width="9.5" style="2" customWidth="1"/>
    <col min="9567" max="9567" width="7.625" style="2" customWidth="1"/>
    <col min="9568" max="9568" width="16.125" style="2" customWidth="1"/>
    <col min="9569" max="9728" width="11" style="2"/>
    <col min="9729" max="9729" width="9" style="2" customWidth="1"/>
    <col min="9730" max="9730" width="10.625" style="2" customWidth="1"/>
    <col min="9731" max="9731" width="3.625" style="2" customWidth="1"/>
    <col min="9732" max="9732" width="4" style="2" customWidth="1"/>
    <col min="9733" max="9733" width="3.875" style="2" customWidth="1"/>
    <col min="9734" max="9734" width="4.5" style="2" customWidth="1"/>
    <col min="9735" max="9735" width="4" style="2" customWidth="1"/>
    <col min="9736" max="9736" width="3.625" style="2" customWidth="1"/>
    <col min="9737" max="9737" width="3.875" style="2" customWidth="1"/>
    <col min="9738" max="9738" width="4" style="2" customWidth="1"/>
    <col min="9739" max="9739" width="3.625" style="2" customWidth="1"/>
    <col min="9740" max="9745" width="7.625" style="2" customWidth="1"/>
    <col min="9746" max="9746" width="9.5" style="2" customWidth="1"/>
    <col min="9747" max="9747" width="7.625" style="2" customWidth="1"/>
    <col min="9748" max="9748" width="6.25" style="2" customWidth="1"/>
    <col min="9749" max="9749" width="10.625" style="2" customWidth="1"/>
    <col min="9750" max="9750" width="3.625" style="2" customWidth="1"/>
    <col min="9751" max="9751" width="4" style="2" customWidth="1"/>
    <col min="9752" max="9753" width="3.625" style="2" customWidth="1"/>
    <col min="9754" max="9754" width="4" style="2" customWidth="1"/>
    <col min="9755" max="9756" width="3.625" style="2" customWidth="1"/>
    <col min="9757" max="9757" width="4" style="2" customWidth="1"/>
    <col min="9758" max="9758" width="3.625" style="2" customWidth="1"/>
    <col min="9759" max="9764" width="7.625" style="2" customWidth="1"/>
    <col min="9765" max="9765" width="9.5" style="2" customWidth="1"/>
    <col min="9766" max="9767" width="7.625" style="2" customWidth="1"/>
    <col min="9768" max="9768" width="10.625" style="2" customWidth="1"/>
    <col min="9769" max="9769" width="3.625" style="2" customWidth="1"/>
    <col min="9770" max="9770" width="4" style="2" customWidth="1"/>
    <col min="9771" max="9772" width="3.625" style="2" customWidth="1"/>
    <col min="9773" max="9773" width="4" style="2" customWidth="1"/>
    <col min="9774" max="9775" width="3.625" style="2" customWidth="1"/>
    <col min="9776" max="9776" width="4" style="2" customWidth="1"/>
    <col min="9777" max="9777" width="3.625" style="2" customWidth="1"/>
    <col min="9778" max="9783" width="7.625" style="2" customWidth="1"/>
    <col min="9784" max="9784" width="9.5" style="2" customWidth="1"/>
    <col min="9785" max="9786" width="7.625" style="2" customWidth="1"/>
    <col min="9787" max="9787" width="10.625" style="2" customWidth="1"/>
    <col min="9788" max="9788" width="3.625" style="2" customWidth="1"/>
    <col min="9789" max="9789" width="4" style="2" customWidth="1"/>
    <col min="9790" max="9791" width="3.625" style="2" customWidth="1"/>
    <col min="9792" max="9792" width="4" style="2" customWidth="1"/>
    <col min="9793" max="9794" width="3.625" style="2" customWidth="1"/>
    <col min="9795" max="9795" width="4" style="2" customWidth="1"/>
    <col min="9796" max="9796" width="3.625" style="2" customWidth="1"/>
    <col min="9797" max="9802" width="7.625" style="2" customWidth="1"/>
    <col min="9803" max="9803" width="9.5" style="2" customWidth="1"/>
    <col min="9804" max="9805" width="7.625" style="2" customWidth="1"/>
    <col min="9806" max="9806" width="10.625" style="2" customWidth="1"/>
    <col min="9807" max="9807" width="3.625" style="2" customWidth="1"/>
    <col min="9808" max="9808" width="4" style="2" customWidth="1"/>
    <col min="9809" max="9810" width="3.625" style="2" customWidth="1"/>
    <col min="9811" max="9811" width="4" style="2" customWidth="1"/>
    <col min="9812" max="9813" width="3.625" style="2" customWidth="1"/>
    <col min="9814" max="9814" width="4" style="2" customWidth="1"/>
    <col min="9815" max="9815" width="3.625" style="2" customWidth="1"/>
    <col min="9816" max="9821" width="7.625" style="2" customWidth="1"/>
    <col min="9822" max="9822" width="9.5" style="2" customWidth="1"/>
    <col min="9823" max="9823" width="7.625" style="2" customWidth="1"/>
    <col min="9824" max="9824" width="16.125" style="2" customWidth="1"/>
    <col min="9825" max="9984" width="11" style="2"/>
    <col min="9985" max="9985" width="9" style="2" customWidth="1"/>
    <col min="9986" max="9986" width="10.625" style="2" customWidth="1"/>
    <col min="9987" max="9987" width="3.625" style="2" customWidth="1"/>
    <col min="9988" max="9988" width="4" style="2" customWidth="1"/>
    <col min="9989" max="9989" width="3.875" style="2" customWidth="1"/>
    <col min="9990" max="9990" width="4.5" style="2" customWidth="1"/>
    <col min="9991" max="9991" width="4" style="2" customWidth="1"/>
    <col min="9992" max="9992" width="3.625" style="2" customWidth="1"/>
    <col min="9993" max="9993" width="3.875" style="2" customWidth="1"/>
    <col min="9994" max="9994" width="4" style="2" customWidth="1"/>
    <col min="9995" max="9995" width="3.625" style="2" customWidth="1"/>
    <col min="9996" max="10001" width="7.625" style="2" customWidth="1"/>
    <col min="10002" max="10002" width="9.5" style="2" customWidth="1"/>
    <col min="10003" max="10003" width="7.625" style="2" customWidth="1"/>
    <col min="10004" max="10004" width="6.25" style="2" customWidth="1"/>
    <col min="10005" max="10005" width="10.625" style="2" customWidth="1"/>
    <col min="10006" max="10006" width="3.625" style="2" customWidth="1"/>
    <col min="10007" max="10007" width="4" style="2" customWidth="1"/>
    <col min="10008" max="10009" width="3.625" style="2" customWidth="1"/>
    <col min="10010" max="10010" width="4" style="2" customWidth="1"/>
    <col min="10011" max="10012" width="3.625" style="2" customWidth="1"/>
    <col min="10013" max="10013" width="4" style="2" customWidth="1"/>
    <col min="10014" max="10014" width="3.625" style="2" customWidth="1"/>
    <col min="10015" max="10020" width="7.625" style="2" customWidth="1"/>
    <col min="10021" max="10021" width="9.5" style="2" customWidth="1"/>
    <col min="10022" max="10023" width="7.625" style="2" customWidth="1"/>
    <col min="10024" max="10024" width="10.625" style="2" customWidth="1"/>
    <col min="10025" max="10025" width="3.625" style="2" customWidth="1"/>
    <col min="10026" max="10026" width="4" style="2" customWidth="1"/>
    <col min="10027" max="10028" width="3.625" style="2" customWidth="1"/>
    <col min="10029" max="10029" width="4" style="2" customWidth="1"/>
    <col min="10030" max="10031" width="3.625" style="2" customWidth="1"/>
    <col min="10032" max="10032" width="4" style="2" customWidth="1"/>
    <col min="10033" max="10033" width="3.625" style="2" customWidth="1"/>
    <col min="10034" max="10039" width="7.625" style="2" customWidth="1"/>
    <col min="10040" max="10040" width="9.5" style="2" customWidth="1"/>
    <col min="10041" max="10042" width="7.625" style="2" customWidth="1"/>
    <col min="10043" max="10043" width="10.625" style="2" customWidth="1"/>
    <col min="10044" max="10044" width="3.625" style="2" customWidth="1"/>
    <col min="10045" max="10045" width="4" style="2" customWidth="1"/>
    <col min="10046" max="10047" width="3.625" style="2" customWidth="1"/>
    <col min="10048" max="10048" width="4" style="2" customWidth="1"/>
    <col min="10049" max="10050" width="3.625" style="2" customWidth="1"/>
    <col min="10051" max="10051" width="4" style="2" customWidth="1"/>
    <col min="10052" max="10052" width="3.625" style="2" customWidth="1"/>
    <col min="10053" max="10058" width="7.625" style="2" customWidth="1"/>
    <col min="10059" max="10059" width="9.5" style="2" customWidth="1"/>
    <col min="10060" max="10061" width="7.625" style="2" customWidth="1"/>
    <col min="10062" max="10062" width="10.625" style="2" customWidth="1"/>
    <col min="10063" max="10063" width="3.625" style="2" customWidth="1"/>
    <col min="10064" max="10064" width="4" style="2" customWidth="1"/>
    <col min="10065" max="10066" width="3.625" style="2" customWidth="1"/>
    <col min="10067" max="10067" width="4" style="2" customWidth="1"/>
    <col min="10068" max="10069" width="3.625" style="2" customWidth="1"/>
    <col min="10070" max="10070" width="4" style="2" customWidth="1"/>
    <col min="10071" max="10071" width="3.625" style="2" customWidth="1"/>
    <col min="10072" max="10077" width="7.625" style="2" customWidth="1"/>
    <col min="10078" max="10078" width="9.5" style="2" customWidth="1"/>
    <col min="10079" max="10079" width="7.625" style="2" customWidth="1"/>
    <col min="10080" max="10080" width="16.125" style="2" customWidth="1"/>
    <col min="10081" max="10240" width="11" style="2"/>
    <col min="10241" max="10241" width="9" style="2" customWidth="1"/>
    <col min="10242" max="10242" width="10.625" style="2" customWidth="1"/>
    <col min="10243" max="10243" width="3.625" style="2" customWidth="1"/>
    <col min="10244" max="10244" width="4" style="2" customWidth="1"/>
    <col min="10245" max="10245" width="3.875" style="2" customWidth="1"/>
    <col min="10246" max="10246" width="4.5" style="2" customWidth="1"/>
    <col min="10247" max="10247" width="4" style="2" customWidth="1"/>
    <col min="10248" max="10248" width="3.625" style="2" customWidth="1"/>
    <col min="10249" max="10249" width="3.875" style="2" customWidth="1"/>
    <col min="10250" max="10250" width="4" style="2" customWidth="1"/>
    <col min="10251" max="10251" width="3.625" style="2" customWidth="1"/>
    <col min="10252" max="10257" width="7.625" style="2" customWidth="1"/>
    <col min="10258" max="10258" width="9.5" style="2" customWidth="1"/>
    <col min="10259" max="10259" width="7.625" style="2" customWidth="1"/>
    <col min="10260" max="10260" width="6.25" style="2" customWidth="1"/>
    <col min="10261" max="10261" width="10.625" style="2" customWidth="1"/>
    <col min="10262" max="10262" width="3.625" style="2" customWidth="1"/>
    <col min="10263" max="10263" width="4" style="2" customWidth="1"/>
    <col min="10264" max="10265" width="3.625" style="2" customWidth="1"/>
    <col min="10266" max="10266" width="4" style="2" customWidth="1"/>
    <col min="10267" max="10268" width="3.625" style="2" customWidth="1"/>
    <col min="10269" max="10269" width="4" style="2" customWidth="1"/>
    <col min="10270" max="10270" width="3.625" style="2" customWidth="1"/>
    <col min="10271" max="10276" width="7.625" style="2" customWidth="1"/>
    <col min="10277" max="10277" width="9.5" style="2" customWidth="1"/>
    <col min="10278" max="10279" width="7.625" style="2" customWidth="1"/>
    <col min="10280" max="10280" width="10.625" style="2" customWidth="1"/>
    <col min="10281" max="10281" width="3.625" style="2" customWidth="1"/>
    <col min="10282" max="10282" width="4" style="2" customWidth="1"/>
    <col min="10283" max="10284" width="3.625" style="2" customWidth="1"/>
    <col min="10285" max="10285" width="4" style="2" customWidth="1"/>
    <col min="10286" max="10287" width="3.625" style="2" customWidth="1"/>
    <col min="10288" max="10288" width="4" style="2" customWidth="1"/>
    <col min="10289" max="10289" width="3.625" style="2" customWidth="1"/>
    <col min="10290" max="10295" width="7.625" style="2" customWidth="1"/>
    <col min="10296" max="10296" width="9.5" style="2" customWidth="1"/>
    <col min="10297" max="10298" width="7.625" style="2" customWidth="1"/>
    <col min="10299" max="10299" width="10.625" style="2" customWidth="1"/>
    <col min="10300" max="10300" width="3.625" style="2" customWidth="1"/>
    <col min="10301" max="10301" width="4" style="2" customWidth="1"/>
    <col min="10302" max="10303" width="3.625" style="2" customWidth="1"/>
    <col min="10304" max="10304" width="4" style="2" customWidth="1"/>
    <col min="10305" max="10306" width="3.625" style="2" customWidth="1"/>
    <col min="10307" max="10307" width="4" style="2" customWidth="1"/>
    <col min="10308" max="10308" width="3.625" style="2" customWidth="1"/>
    <col min="10309" max="10314" width="7.625" style="2" customWidth="1"/>
    <col min="10315" max="10315" width="9.5" style="2" customWidth="1"/>
    <col min="10316" max="10317" width="7.625" style="2" customWidth="1"/>
    <col min="10318" max="10318" width="10.625" style="2" customWidth="1"/>
    <col min="10319" max="10319" width="3.625" style="2" customWidth="1"/>
    <col min="10320" max="10320" width="4" style="2" customWidth="1"/>
    <col min="10321" max="10322" width="3.625" style="2" customWidth="1"/>
    <col min="10323" max="10323" width="4" style="2" customWidth="1"/>
    <col min="10324" max="10325" width="3.625" style="2" customWidth="1"/>
    <col min="10326" max="10326" width="4" style="2" customWidth="1"/>
    <col min="10327" max="10327" width="3.625" style="2" customWidth="1"/>
    <col min="10328" max="10333" width="7.625" style="2" customWidth="1"/>
    <col min="10334" max="10334" width="9.5" style="2" customWidth="1"/>
    <col min="10335" max="10335" width="7.625" style="2" customWidth="1"/>
    <col min="10336" max="10336" width="16.125" style="2" customWidth="1"/>
    <col min="10337" max="10496" width="11" style="2"/>
    <col min="10497" max="10497" width="9" style="2" customWidth="1"/>
    <col min="10498" max="10498" width="10.625" style="2" customWidth="1"/>
    <col min="10499" max="10499" width="3.625" style="2" customWidth="1"/>
    <col min="10500" max="10500" width="4" style="2" customWidth="1"/>
    <col min="10501" max="10501" width="3.875" style="2" customWidth="1"/>
    <col min="10502" max="10502" width="4.5" style="2" customWidth="1"/>
    <col min="10503" max="10503" width="4" style="2" customWidth="1"/>
    <col min="10504" max="10504" width="3.625" style="2" customWidth="1"/>
    <col min="10505" max="10505" width="3.875" style="2" customWidth="1"/>
    <col min="10506" max="10506" width="4" style="2" customWidth="1"/>
    <col min="10507" max="10507" width="3.625" style="2" customWidth="1"/>
    <col min="10508" max="10513" width="7.625" style="2" customWidth="1"/>
    <col min="10514" max="10514" width="9.5" style="2" customWidth="1"/>
    <col min="10515" max="10515" width="7.625" style="2" customWidth="1"/>
    <col min="10516" max="10516" width="6.25" style="2" customWidth="1"/>
    <col min="10517" max="10517" width="10.625" style="2" customWidth="1"/>
    <col min="10518" max="10518" width="3.625" style="2" customWidth="1"/>
    <col min="10519" max="10519" width="4" style="2" customWidth="1"/>
    <col min="10520" max="10521" width="3.625" style="2" customWidth="1"/>
    <col min="10522" max="10522" width="4" style="2" customWidth="1"/>
    <col min="10523" max="10524" width="3.625" style="2" customWidth="1"/>
    <col min="10525" max="10525" width="4" style="2" customWidth="1"/>
    <col min="10526" max="10526" width="3.625" style="2" customWidth="1"/>
    <col min="10527" max="10532" width="7.625" style="2" customWidth="1"/>
    <col min="10533" max="10533" width="9.5" style="2" customWidth="1"/>
    <col min="10534" max="10535" width="7.625" style="2" customWidth="1"/>
    <col min="10536" max="10536" width="10.625" style="2" customWidth="1"/>
    <col min="10537" max="10537" width="3.625" style="2" customWidth="1"/>
    <col min="10538" max="10538" width="4" style="2" customWidth="1"/>
    <col min="10539" max="10540" width="3.625" style="2" customWidth="1"/>
    <col min="10541" max="10541" width="4" style="2" customWidth="1"/>
    <col min="10542" max="10543" width="3.625" style="2" customWidth="1"/>
    <col min="10544" max="10544" width="4" style="2" customWidth="1"/>
    <col min="10545" max="10545" width="3.625" style="2" customWidth="1"/>
    <col min="10546" max="10551" width="7.625" style="2" customWidth="1"/>
    <col min="10552" max="10552" width="9.5" style="2" customWidth="1"/>
    <col min="10553" max="10554" width="7.625" style="2" customWidth="1"/>
    <col min="10555" max="10555" width="10.625" style="2" customWidth="1"/>
    <col min="10556" max="10556" width="3.625" style="2" customWidth="1"/>
    <col min="10557" max="10557" width="4" style="2" customWidth="1"/>
    <col min="10558" max="10559" width="3.625" style="2" customWidth="1"/>
    <col min="10560" max="10560" width="4" style="2" customWidth="1"/>
    <col min="10561" max="10562" width="3.625" style="2" customWidth="1"/>
    <col min="10563" max="10563" width="4" style="2" customWidth="1"/>
    <col min="10564" max="10564" width="3.625" style="2" customWidth="1"/>
    <col min="10565" max="10570" width="7.625" style="2" customWidth="1"/>
    <col min="10571" max="10571" width="9.5" style="2" customWidth="1"/>
    <col min="10572" max="10573" width="7.625" style="2" customWidth="1"/>
    <col min="10574" max="10574" width="10.625" style="2" customWidth="1"/>
    <col min="10575" max="10575" width="3.625" style="2" customWidth="1"/>
    <col min="10576" max="10576" width="4" style="2" customWidth="1"/>
    <col min="10577" max="10578" width="3.625" style="2" customWidth="1"/>
    <col min="10579" max="10579" width="4" style="2" customWidth="1"/>
    <col min="10580" max="10581" width="3.625" style="2" customWidth="1"/>
    <col min="10582" max="10582" width="4" style="2" customWidth="1"/>
    <col min="10583" max="10583" width="3.625" style="2" customWidth="1"/>
    <col min="10584" max="10589" width="7.625" style="2" customWidth="1"/>
    <col min="10590" max="10590" width="9.5" style="2" customWidth="1"/>
    <col min="10591" max="10591" width="7.625" style="2" customWidth="1"/>
    <col min="10592" max="10592" width="16.125" style="2" customWidth="1"/>
    <col min="10593" max="10752" width="11" style="2"/>
    <col min="10753" max="10753" width="9" style="2" customWidth="1"/>
    <col min="10754" max="10754" width="10.625" style="2" customWidth="1"/>
    <col min="10755" max="10755" width="3.625" style="2" customWidth="1"/>
    <col min="10756" max="10756" width="4" style="2" customWidth="1"/>
    <col min="10757" max="10757" width="3.875" style="2" customWidth="1"/>
    <col min="10758" max="10758" width="4.5" style="2" customWidth="1"/>
    <col min="10759" max="10759" width="4" style="2" customWidth="1"/>
    <col min="10760" max="10760" width="3.625" style="2" customWidth="1"/>
    <col min="10761" max="10761" width="3.875" style="2" customWidth="1"/>
    <col min="10762" max="10762" width="4" style="2" customWidth="1"/>
    <col min="10763" max="10763" width="3.625" style="2" customWidth="1"/>
    <col min="10764" max="10769" width="7.625" style="2" customWidth="1"/>
    <col min="10770" max="10770" width="9.5" style="2" customWidth="1"/>
    <col min="10771" max="10771" width="7.625" style="2" customWidth="1"/>
    <col min="10772" max="10772" width="6.25" style="2" customWidth="1"/>
    <col min="10773" max="10773" width="10.625" style="2" customWidth="1"/>
    <col min="10774" max="10774" width="3.625" style="2" customWidth="1"/>
    <col min="10775" max="10775" width="4" style="2" customWidth="1"/>
    <col min="10776" max="10777" width="3.625" style="2" customWidth="1"/>
    <col min="10778" max="10778" width="4" style="2" customWidth="1"/>
    <col min="10779" max="10780" width="3.625" style="2" customWidth="1"/>
    <col min="10781" max="10781" width="4" style="2" customWidth="1"/>
    <col min="10782" max="10782" width="3.625" style="2" customWidth="1"/>
    <col min="10783" max="10788" width="7.625" style="2" customWidth="1"/>
    <col min="10789" max="10789" width="9.5" style="2" customWidth="1"/>
    <col min="10790" max="10791" width="7.625" style="2" customWidth="1"/>
    <col min="10792" max="10792" width="10.625" style="2" customWidth="1"/>
    <col min="10793" max="10793" width="3.625" style="2" customWidth="1"/>
    <col min="10794" max="10794" width="4" style="2" customWidth="1"/>
    <col min="10795" max="10796" width="3.625" style="2" customWidth="1"/>
    <col min="10797" max="10797" width="4" style="2" customWidth="1"/>
    <col min="10798" max="10799" width="3.625" style="2" customWidth="1"/>
    <col min="10800" max="10800" width="4" style="2" customWidth="1"/>
    <col min="10801" max="10801" width="3.625" style="2" customWidth="1"/>
    <col min="10802" max="10807" width="7.625" style="2" customWidth="1"/>
    <col min="10808" max="10808" width="9.5" style="2" customWidth="1"/>
    <col min="10809" max="10810" width="7.625" style="2" customWidth="1"/>
    <col min="10811" max="10811" width="10.625" style="2" customWidth="1"/>
    <col min="10812" max="10812" width="3.625" style="2" customWidth="1"/>
    <col min="10813" max="10813" width="4" style="2" customWidth="1"/>
    <col min="10814" max="10815" width="3.625" style="2" customWidth="1"/>
    <col min="10816" max="10816" width="4" style="2" customWidth="1"/>
    <col min="10817" max="10818" width="3.625" style="2" customWidth="1"/>
    <col min="10819" max="10819" width="4" style="2" customWidth="1"/>
    <col min="10820" max="10820" width="3.625" style="2" customWidth="1"/>
    <col min="10821" max="10826" width="7.625" style="2" customWidth="1"/>
    <col min="10827" max="10827" width="9.5" style="2" customWidth="1"/>
    <col min="10828" max="10829" width="7.625" style="2" customWidth="1"/>
    <col min="10830" max="10830" width="10.625" style="2" customWidth="1"/>
    <col min="10831" max="10831" width="3.625" style="2" customWidth="1"/>
    <col min="10832" max="10832" width="4" style="2" customWidth="1"/>
    <col min="10833" max="10834" width="3.625" style="2" customWidth="1"/>
    <col min="10835" max="10835" width="4" style="2" customWidth="1"/>
    <col min="10836" max="10837" width="3.625" style="2" customWidth="1"/>
    <col min="10838" max="10838" width="4" style="2" customWidth="1"/>
    <col min="10839" max="10839" width="3.625" style="2" customWidth="1"/>
    <col min="10840" max="10845" width="7.625" style="2" customWidth="1"/>
    <col min="10846" max="10846" width="9.5" style="2" customWidth="1"/>
    <col min="10847" max="10847" width="7.625" style="2" customWidth="1"/>
    <col min="10848" max="10848" width="16.125" style="2" customWidth="1"/>
    <col min="10849" max="11008" width="11" style="2"/>
    <col min="11009" max="11009" width="9" style="2" customWidth="1"/>
    <col min="11010" max="11010" width="10.625" style="2" customWidth="1"/>
    <col min="11011" max="11011" width="3.625" style="2" customWidth="1"/>
    <col min="11012" max="11012" width="4" style="2" customWidth="1"/>
    <col min="11013" max="11013" width="3.875" style="2" customWidth="1"/>
    <col min="11014" max="11014" width="4.5" style="2" customWidth="1"/>
    <col min="11015" max="11015" width="4" style="2" customWidth="1"/>
    <col min="11016" max="11016" width="3.625" style="2" customWidth="1"/>
    <col min="11017" max="11017" width="3.875" style="2" customWidth="1"/>
    <col min="11018" max="11018" width="4" style="2" customWidth="1"/>
    <col min="11019" max="11019" width="3.625" style="2" customWidth="1"/>
    <col min="11020" max="11025" width="7.625" style="2" customWidth="1"/>
    <col min="11026" max="11026" width="9.5" style="2" customWidth="1"/>
    <col min="11027" max="11027" width="7.625" style="2" customWidth="1"/>
    <col min="11028" max="11028" width="6.25" style="2" customWidth="1"/>
    <col min="11029" max="11029" width="10.625" style="2" customWidth="1"/>
    <col min="11030" max="11030" width="3.625" style="2" customWidth="1"/>
    <col min="11031" max="11031" width="4" style="2" customWidth="1"/>
    <col min="11032" max="11033" width="3.625" style="2" customWidth="1"/>
    <col min="11034" max="11034" width="4" style="2" customWidth="1"/>
    <col min="11035" max="11036" width="3.625" style="2" customWidth="1"/>
    <col min="11037" max="11037" width="4" style="2" customWidth="1"/>
    <col min="11038" max="11038" width="3.625" style="2" customWidth="1"/>
    <col min="11039" max="11044" width="7.625" style="2" customWidth="1"/>
    <col min="11045" max="11045" width="9.5" style="2" customWidth="1"/>
    <col min="11046" max="11047" width="7.625" style="2" customWidth="1"/>
    <col min="11048" max="11048" width="10.625" style="2" customWidth="1"/>
    <col min="11049" max="11049" width="3.625" style="2" customWidth="1"/>
    <col min="11050" max="11050" width="4" style="2" customWidth="1"/>
    <col min="11051" max="11052" width="3.625" style="2" customWidth="1"/>
    <col min="11053" max="11053" width="4" style="2" customWidth="1"/>
    <col min="11054" max="11055" width="3.625" style="2" customWidth="1"/>
    <col min="11056" max="11056" width="4" style="2" customWidth="1"/>
    <col min="11057" max="11057" width="3.625" style="2" customWidth="1"/>
    <col min="11058" max="11063" width="7.625" style="2" customWidth="1"/>
    <col min="11064" max="11064" width="9.5" style="2" customWidth="1"/>
    <col min="11065" max="11066" width="7.625" style="2" customWidth="1"/>
    <col min="11067" max="11067" width="10.625" style="2" customWidth="1"/>
    <col min="11068" max="11068" width="3.625" style="2" customWidth="1"/>
    <col min="11069" max="11069" width="4" style="2" customWidth="1"/>
    <col min="11070" max="11071" width="3.625" style="2" customWidth="1"/>
    <col min="11072" max="11072" width="4" style="2" customWidth="1"/>
    <col min="11073" max="11074" width="3.625" style="2" customWidth="1"/>
    <col min="11075" max="11075" width="4" style="2" customWidth="1"/>
    <col min="11076" max="11076" width="3.625" style="2" customWidth="1"/>
    <col min="11077" max="11082" width="7.625" style="2" customWidth="1"/>
    <col min="11083" max="11083" width="9.5" style="2" customWidth="1"/>
    <col min="11084" max="11085" width="7.625" style="2" customWidth="1"/>
    <col min="11086" max="11086" width="10.625" style="2" customWidth="1"/>
    <col min="11087" max="11087" width="3.625" style="2" customWidth="1"/>
    <col min="11088" max="11088" width="4" style="2" customWidth="1"/>
    <col min="11089" max="11090" width="3.625" style="2" customWidth="1"/>
    <col min="11091" max="11091" width="4" style="2" customWidth="1"/>
    <col min="11092" max="11093" width="3.625" style="2" customWidth="1"/>
    <col min="11094" max="11094" width="4" style="2" customWidth="1"/>
    <col min="11095" max="11095" width="3.625" style="2" customWidth="1"/>
    <col min="11096" max="11101" width="7.625" style="2" customWidth="1"/>
    <col min="11102" max="11102" width="9.5" style="2" customWidth="1"/>
    <col min="11103" max="11103" width="7.625" style="2" customWidth="1"/>
    <col min="11104" max="11104" width="16.125" style="2" customWidth="1"/>
    <col min="11105" max="11264" width="11" style="2"/>
    <col min="11265" max="11265" width="9" style="2" customWidth="1"/>
    <col min="11266" max="11266" width="10.625" style="2" customWidth="1"/>
    <col min="11267" max="11267" width="3.625" style="2" customWidth="1"/>
    <col min="11268" max="11268" width="4" style="2" customWidth="1"/>
    <col min="11269" max="11269" width="3.875" style="2" customWidth="1"/>
    <col min="11270" max="11270" width="4.5" style="2" customWidth="1"/>
    <col min="11271" max="11271" width="4" style="2" customWidth="1"/>
    <col min="11272" max="11272" width="3.625" style="2" customWidth="1"/>
    <col min="11273" max="11273" width="3.875" style="2" customWidth="1"/>
    <col min="11274" max="11274" width="4" style="2" customWidth="1"/>
    <col min="11275" max="11275" width="3.625" style="2" customWidth="1"/>
    <col min="11276" max="11281" width="7.625" style="2" customWidth="1"/>
    <col min="11282" max="11282" width="9.5" style="2" customWidth="1"/>
    <col min="11283" max="11283" width="7.625" style="2" customWidth="1"/>
    <col min="11284" max="11284" width="6.25" style="2" customWidth="1"/>
    <col min="11285" max="11285" width="10.625" style="2" customWidth="1"/>
    <col min="11286" max="11286" width="3.625" style="2" customWidth="1"/>
    <col min="11287" max="11287" width="4" style="2" customWidth="1"/>
    <col min="11288" max="11289" width="3.625" style="2" customWidth="1"/>
    <col min="11290" max="11290" width="4" style="2" customWidth="1"/>
    <col min="11291" max="11292" width="3.625" style="2" customWidth="1"/>
    <col min="11293" max="11293" width="4" style="2" customWidth="1"/>
    <col min="11294" max="11294" width="3.625" style="2" customWidth="1"/>
    <col min="11295" max="11300" width="7.625" style="2" customWidth="1"/>
    <col min="11301" max="11301" width="9.5" style="2" customWidth="1"/>
    <col min="11302" max="11303" width="7.625" style="2" customWidth="1"/>
    <col min="11304" max="11304" width="10.625" style="2" customWidth="1"/>
    <col min="11305" max="11305" width="3.625" style="2" customWidth="1"/>
    <col min="11306" max="11306" width="4" style="2" customWidth="1"/>
    <col min="11307" max="11308" width="3.625" style="2" customWidth="1"/>
    <col min="11309" max="11309" width="4" style="2" customWidth="1"/>
    <col min="11310" max="11311" width="3.625" style="2" customWidth="1"/>
    <col min="11312" max="11312" width="4" style="2" customWidth="1"/>
    <col min="11313" max="11313" width="3.625" style="2" customWidth="1"/>
    <col min="11314" max="11319" width="7.625" style="2" customWidth="1"/>
    <col min="11320" max="11320" width="9.5" style="2" customWidth="1"/>
    <col min="11321" max="11322" width="7.625" style="2" customWidth="1"/>
    <col min="11323" max="11323" width="10.625" style="2" customWidth="1"/>
    <col min="11324" max="11324" width="3.625" style="2" customWidth="1"/>
    <col min="11325" max="11325" width="4" style="2" customWidth="1"/>
    <col min="11326" max="11327" width="3.625" style="2" customWidth="1"/>
    <col min="11328" max="11328" width="4" style="2" customWidth="1"/>
    <col min="11329" max="11330" width="3.625" style="2" customWidth="1"/>
    <col min="11331" max="11331" width="4" style="2" customWidth="1"/>
    <col min="11332" max="11332" width="3.625" style="2" customWidth="1"/>
    <col min="11333" max="11338" width="7.625" style="2" customWidth="1"/>
    <col min="11339" max="11339" width="9.5" style="2" customWidth="1"/>
    <col min="11340" max="11341" width="7.625" style="2" customWidth="1"/>
    <col min="11342" max="11342" width="10.625" style="2" customWidth="1"/>
    <col min="11343" max="11343" width="3.625" style="2" customWidth="1"/>
    <col min="11344" max="11344" width="4" style="2" customWidth="1"/>
    <col min="11345" max="11346" width="3.625" style="2" customWidth="1"/>
    <col min="11347" max="11347" width="4" style="2" customWidth="1"/>
    <col min="11348" max="11349" width="3.625" style="2" customWidth="1"/>
    <col min="11350" max="11350" width="4" style="2" customWidth="1"/>
    <col min="11351" max="11351" width="3.625" style="2" customWidth="1"/>
    <col min="11352" max="11357" width="7.625" style="2" customWidth="1"/>
    <col min="11358" max="11358" width="9.5" style="2" customWidth="1"/>
    <col min="11359" max="11359" width="7.625" style="2" customWidth="1"/>
    <col min="11360" max="11360" width="16.125" style="2" customWidth="1"/>
    <col min="11361" max="11520" width="11" style="2"/>
    <col min="11521" max="11521" width="9" style="2" customWidth="1"/>
    <col min="11522" max="11522" width="10.625" style="2" customWidth="1"/>
    <col min="11523" max="11523" width="3.625" style="2" customWidth="1"/>
    <col min="11524" max="11524" width="4" style="2" customWidth="1"/>
    <col min="11525" max="11525" width="3.875" style="2" customWidth="1"/>
    <col min="11526" max="11526" width="4.5" style="2" customWidth="1"/>
    <col min="11527" max="11527" width="4" style="2" customWidth="1"/>
    <col min="11528" max="11528" width="3.625" style="2" customWidth="1"/>
    <col min="11529" max="11529" width="3.875" style="2" customWidth="1"/>
    <col min="11530" max="11530" width="4" style="2" customWidth="1"/>
    <col min="11531" max="11531" width="3.625" style="2" customWidth="1"/>
    <col min="11532" max="11537" width="7.625" style="2" customWidth="1"/>
    <col min="11538" max="11538" width="9.5" style="2" customWidth="1"/>
    <col min="11539" max="11539" width="7.625" style="2" customWidth="1"/>
    <col min="11540" max="11540" width="6.25" style="2" customWidth="1"/>
    <col min="11541" max="11541" width="10.625" style="2" customWidth="1"/>
    <col min="11542" max="11542" width="3.625" style="2" customWidth="1"/>
    <col min="11543" max="11543" width="4" style="2" customWidth="1"/>
    <col min="11544" max="11545" width="3.625" style="2" customWidth="1"/>
    <col min="11546" max="11546" width="4" style="2" customWidth="1"/>
    <col min="11547" max="11548" width="3.625" style="2" customWidth="1"/>
    <col min="11549" max="11549" width="4" style="2" customWidth="1"/>
    <col min="11550" max="11550" width="3.625" style="2" customWidth="1"/>
    <col min="11551" max="11556" width="7.625" style="2" customWidth="1"/>
    <col min="11557" max="11557" width="9.5" style="2" customWidth="1"/>
    <col min="11558" max="11559" width="7.625" style="2" customWidth="1"/>
    <col min="11560" max="11560" width="10.625" style="2" customWidth="1"/>
    <col min="11561" max="11561" width="3.625" style="2" customWidth="1"/>
    <col min="11562" max="11562" width="4" style="2" customWidth="1"/>
    <col min="11563" max="11564" width="3.625" style="2" customWidth="1"/>
    <col min="11565" max="11565" width="4" style="2" customWidth="1"/>
    <col min="11566" max="11567" width="3.625" style="2" customWidth="1"/>
    <col min="11568" max="11568" width="4" style="2" customWidth="1"/>
    <col min="11569" max="11569" width="3.625" style="2" customWidth="1"/>
    <col min="11570" max="11575" width="7.625" style="2" customWidth="1"/>
    <col min="11576" max="11576" width="9.5" style="2" customWidth="1"/>
    <col min="11577" max="11578" width="7.625" style="2" customWidth="1"/>
    <col min="11579" max="11579" width="10.625" style="2" customWidth="1"/>
    <col min="11580" max="11580" width="3.625" style="2" customWidth="1"/>
    <col min="11581" max="11581" width="4" style="2" customWidth="1"/>
    <col min="11582" max="11583" width="3.625" style="2" customWidth="1"/>
    <col min="11584" max="11584" width="4" style="2" customWidth="1"/>
    <col min="11585" max="11586" width="3.625" style="2" customWidth="1"/>
    <col min="11587" max="11587" width="4" style="2" customWidth="1"/>
    <col min="11588" max="11588" width="3.625" style="2" customWidth="1"/>
    <col min="11589" max="11594" width="7.625" style="2" customWidth="1"/>
    <col min="11595" max="11595" width="9.5" style="2" customWidth="1"/>
    <col min="11596" max="11597" width="7.625" style="2" customWidth="1"/>
    <col min="11598" max="11598" width="10.625" style="2" customWidth="1"/>
    <col min="11599" max="11599" width="3.625" style="2" customWidth="1"/>
    <col min="11600" max="11600" width="4" style="2" customWidth="1"/>
    <col min="11601" max="11602" width="3.625" style="2" customWidth="1"/>
    <col min="11603" max="11603" width="4" style="2" customWidth="1"/>
    <col min="11604" max="11605" width="3.625" style="2" customWidth="1"/>
    <col min="11606" max="11606" width="4" style="2" customWidth="1"/>
    <col min="11607" max="11607" width="3.625" style="2" customWidth="1"/>
    <col min="11608" max="11613" width="7.625" style="2" customWidth="1"/>
    <col min="11614" max="11614" width="9.5" style="2" customWidth="1"/>
    <col min="11615" max="11615" width="7.625" style="2" customWidth="1"/>
    <col min="11616" max="11616" width="16.125" style="2" customWidth="1"/>
    <col min="11617" max="11776" width="11" style="2"/>
    <col min="11777" max="11777" width="9" style="2" customWidth="1"/>
    <col min="11778" max="11778" width="10.625" style="2" customWidth="1"/>
    <col min="11779" max="11779" width="3.625" style="2" customWidth="1"/>
    <col min="11780" max="11780" width="4" style="2" customWidth="1"/>
    <col min="11781" max="11781" width="3.875" style="2" customWidth="1"/>
    <col min="11782" max="11782" width="4.5" style="2" customWidth="1"/>
    <col min="11783" max="11783" width="4" style="2" customWidth="1"/>
    <col min="11784" max="11784" width="3.625" style="2" customWidth="1"/>
    <col min="11785" max="11785" width="3.875" style="2" customWidth="1"/>
    <col min="11786" max="11786" width="4" style="2" customWidth="1"/>
    <col min="11787" max="11787" width="3.625" style="2" customWidth="1"/>
    <col min="11788" max="11793" width="7.625" style="2" customWidth="1"/>
    <col min="11794" max="11794" width="9.5" style="2" customWidth="1"/>
    <col min="11795" max="11795" width="7.625" style="2" customWidth="1"/>
    <col min="11796" max="11796" width="6.25" style="2" customWidth="1"/>
    <col min="11797" max="11797" width="10.625" style="2" customWidth="1"/>
    <col min="11798" max="11798" width="3.625" style="2" customWidth="1"/>
    <col min="11799" max="11799" width="4" style="2" customWidth="1"/>
    <col min="11800" max="11801" width="3.625" style="2" customWidth="1"/>
    <col min="11802" max="11802" width="4" style="2" customWidth="1"/>
    <col min="11803" max="11804" width="3.625" style="2" customWidth="1"/>
    <col min="11805" max="11805" width="4" style="2" customWidth="1"/>
    <col min="11806" max="11806" width="3.625" style="2" customWidth="1"/>
    <col min="11807" max="11812" width="7.625" style="2" customWidth="1"/>
    <col min="11813" max="11813" width="9.5" style="2" customWidth="1"/>
    <col min="11814" max="11815" width="7.625" style="2" customWidth="1"/>
    <col min="11816" max="11816" width="10.625" style="2" customWidth="1"/>
    <col min="11817" max="11817" width="3.625" style="2" customWidth="1"/>
    <col min="11818" max="11818" width="4" style="2" customWidth="1"/>
    <col min="11819" max="11820" width="3.625" style="2" customWidth="1"/>
    <col min="11821" max="11821" width="4" style="2" customWidth="1"/>
    <col min="11822" max="11823" width="3.625" style="2" customWidth="1"/>
    <col min="11824" max="11824" width="4" style="2" customWidth="1"/>
    <col min="11825" max="11825" width="3.625" style="2" customWidth="1"/>
    <col min="11826" max="11831" width="7.625" style="2" customWidth="1"/>
    <col min="11832" max="11832" width="9.5" style="2" customWidth="1"/>
    <col min="11833" max="11834" width="7.625" style="2" customWidth="1"/>
    <col min="11835" max="11835" width="10.625" style="2" customWidth="1"/>
    <col min="11836" max="11836" width="3.625" style="2" customWidth="1"/>
    <col min="11837" max="11837" width="4" style="2" customWidth="1"/>
    <col min="11838" max="11839" width="3.625" style="2" customWidth="1"/>
    <col min="11840" max="11840" width="4" style="2" customWidth="1"/>
    <col min="11841" max="11842" width="3.625" style="2" customWidth="1"/>
    <col min="11843" max="11843" width="4" style="2" customWidth="1"/>
    <col min="11844" max="11844" width="3.625" style="2" customWidth="1"/>
    <col min="11845" max="11850" width="7.625" style="2" customWidth="1"/>
    <col min="11851" max="11851" width="9.5" style="2" customWidth="1"/>
    <col min="11852" max="11853" width="7.625" style="2" customWidth="1"/>
    <col min="11854" max="11854" width="10.625" style="2" customWidth="1"/>
    <col min="11855" max="11855" width="3.625" style="2" customWidth="1"/>
    <col min="11856" max="11856" width="4" style="2" customWidth="1"/>
    <col min="11857" max="11858" width="3.625" style="2" customWidth="1"/>
    <col min="11859" max="11859" width="4" style="2" customWidth="1"/>
    <col min="11860" max="11861" width="3.625" style="2" customWidth="1"/>
    <col min="11862" max="11862" width="4" style="2" customWidth="1"/>
    <col min="11863" max="11863" width="3.625" style="2" customWidth="1"/>
    <col min="11864" max="11869" width="7.625" style="2" customWidth="1"/>
    <col min="11870" max="11870" width="9.5" style="2" customWidth="1"/>
    <col min="11871" max="11871" width="7.625" style="2" customWidth="1"/>
    <col min="11872" max="11872" width="16.125" style="2" customWidth="1"/>
    <col min="11873" max="12032" width="11" style="2"/>
    <col min="12033" max="12033" width="9" style="2" customWidth="1"/>
    <col min="12034" max="12034" width="10.625" style="2" customWidth="1"/>
    <col min="12035" max="12035" width="3.625" style="2" customWidth="1"/>
    <col min="12036" max="12036" width="4" style="2" customWidth="1"/>
    <col min="12037" max="12037" width="3.875" style="2" customWidth="1"/>
    <col min="12038" max="12038" width="4.5" style="2" customWidth="1"/>
    <col min="12039" max="12039" width="4" style="2" customWidth="1"/>
    <col min="12040" max="12040" width="3.625" style="2" customWidth="1"/>
    <col min="12041" max="12041" width="3.875" style="2" customWidth="1"/>
    <col min="12042" max="12042" width="4" style="2" customWidth="1"/>
    <col min="12043" max="12043" width="3.625" style="2" customWidth="1"/>
    <col min="12044" max="12049" width="7.625" style="2" customWidth="1"/>
    <col min="12050" max="12050" width="9.5" style="2" customWidth="1"/>
    <col min="12051" max="12051" width="7.625" style="2" customWidth="1"/>
    <col min="12052" max="12052" width="6.25" style="2" customWidth="1"/>
    <col min="12053" max="12053" width="10.625" style="2" customWidth="1"/>
    <col min="12054" max="12054" width="3.625" style="2" customWidth="1"/>
    <col min="12055" max="12055" width="4" style="2" customWidth="1"/>
    <col min="12056" max="12057" width="3.625" style="2" customWidth="1"/>
    <col min="12058" max="12058" width="4" style="2" customWidth="1"/>
    <col min="12059" max="12060" width="3.625" style="2" customWidth="1"/>
    <col min="12061" max="12061" width="4" style="2" customWidth="1"/>
    <col min="12062" max="12062" width="3.625" style="2" customWidth="1"/>
    <col min="12063" max="12068" width="7.625" style="2" customWidth="1"/>
    <col min="12069" max="12069" width="9.5" style="2" customWidth="1"/>
    <col min="12070" max="12071" width="7.625" style="2" customWidth="1"/>
    <col min="12072" max="12072" width="10.625" style="2" customWidth="1"/>
    <col min="12073" max="12073" width="3.625" style="2" customWidth="1"/>
    <col min="12074" max="12074" width="4" style="2" customWidth="1"/>
    <col min="12075" max="12076" width="3.625" style="2" customWidth="1"/>
    <col min="12077" max="12077" width="4" style="2" customWidth="1"/>
    <col min="12078" max="12079" width="3.625" style="2" customWidth="1"/>
    <col min="12080" max="12080" width="4" style="2" customWidth="1"/>
    <col min="12081" max="12081" width="3.625" style="2" customWidth="1"/>
    <col min="12082" max="12087" width="7.625" style="2" customWidth="1"/>
    <col min="12088" max="12088" width="9.5" style="2" customWidth="1"/>
    <col min="12089" max="12090" width="7.625" style="2" customWidth="1"/>
    <col min="12091" max="12091" width="10.625" style="2" customWidth="1"/>
    <col min="12092" max="12092" width="3.625" style="2" customWidth="1"/>
    <col min="12093" max="12093" width="4" style="2" customWidth="1"/>
    <col min="12094" max="12095" width="3.625" style="2" customWidth="1"/>
    <col min="12096" max="12096" width="4" style="2" customWidth="1"/>
    <col min="12097" max="12098" width="3.625" style="2" customWidth="1"/>
    <col min="12099" max="12099" width="4" style="2" customWidth="1"/>
    <col min="12100" max="12100" width="3.625" style="2" customWidth="1"/>
    <col min="12101" max="12106" width="7.625" style="2" customWidth="1"/>
    <col min="12107" max="12107" width="9.5" style="2" customWidth="1"/>
    <col min="12108" max="12109" width="7.625" style="2" customWidth="1"/>
    <col min="12110" max="12110" width="10.625" style="2" customWidth="1"/>
    <col min="12111" max="12111" width="3.625" style="2" customWidth="1"/>
    <col min="12112" max="12112" width="4" style="2" customWidth="1"/>
    <col min="12113" max="12114" width="3.625" style="2" customWidth="1"/>
    <col min="12115" max="12115" width="4" style="2" customWidth="1"/>
    <col min="12116" max="12117" width="3.625" style="2" customWidth="1"/>
    <col min="12118" max="12118" width="4" style="2" customWidth="1"/>
    <col min="12119" max="12119" width="3.625" style="2" customWidth="1"/>
    <col min="12120" max="12125" width="7.625" style="2" customWidth="1"/>
    <col min="12126" max="12126" width="9.5" style="2" customWidth="1"/>
    <col min="12127" max="12127" width="7.625" style="2" customWidth="1"/>
    <col min="12128" max="12128" width="16.125" style="2" customWidth="1"/>
    <col min="12129" max="12288" width="11" style="2"/>
    <col min="12289" max="12289" width="9" style="2" customWidth="1"/>
    <col min="12290" max="12290" width="10.625" style="2" customWidth="1"/>
    <col min="12291" max="12291" width="3.625" style="2" customWidth="1"/>
    <col min="12292" max="12292" width="4" style="2" customWidth="1"/>
    <col min="12293" max="12293" width="3.875" style="2" customWidth="1"/>
    <col min="12294" max="12294" width="4.5" style="2" customWidth="1"/>
    <col min="12295" max="12295" width="4" style="2" customWidth="1"/>
    <col min="12296" max="12296" width="3.625" style="2" customWidth="1"/>
    <col min="12297" max="12297" width="3.875" style="2" customWidth="1"/>
    <col min="12298" max="12298" width="4" style="2" customWidth="1"/>
    <col min="12299" max="12299" width="3.625" style="2" customWidth="1"/>
    <col min="12300" max="12305" width="7.625" style="2" customWidth="1"/>
    <col min="12306" max="12306" width="9.5" style="2" customWidth="1"/>
    <col min="12307" max="12307" width="7.625" style="2" customWidth="1"/>
    <col min="12308" max="12308" width="6.25" style="2" customWidth="1"/>
    <col min="12309" max="12309" width="10.625" style="2" customWidth="1"/>
    <col min="12310" max="12310" width="3.625" style="2" customWidth="1"/>
    <col min="12311" max="12311" width="4" style="2" customWidth="1"/>
    <col min="12312" max="12313" width="3.625" style="2" customWidth="1"/>
    <col min="12314" max="12314" width="4" style="2" customWidth="1"/>
    <col min="12315" max="12316" width="3.625" style="2" customWidth="1"/>
    <col min="12317" max="12317" width="4" style="2" customWidth="1"/>
    <col min="12318" max="12318" width="3.625" style="2" customWidth="1"/>
    <col min="12319" max="12324" width="7.625" style="2" customWidth="1"/>
    <col min="12325" max="12325" width="9.5" style="2" customWidth="1"/>
    <col min="12326" max="12327" width="7.625" style="2" customWidth="1"/>
    <col min="12328" max="12328" width="10.625" style="2" customWidth="1"/>
    <col min="12329" max="12329" width="3.625" style="2" customWidth="1"/>
    <col min="12330" max="12330" width="4" style="2" customWidth="1"/>
    <col min="12331" max="12332" width="3.625" style="2" customWidth="1"/>
    <col min="12333" max="12333" width="4" style="2" customWidth="1"/>
    <col min="12334" max="12335" width="3.625" style="2" customWidth="1"/>
    <col min="12336" max="12336" width="4" style="2" customWidth="1"/>
    <col min="12337" max="12337" width="3.625" style="2" customWidth="1"/>
    <col min="12338" max="12343" width="7.625" style="2" customWidth="1"/>
    <col min="12344" max="12344" width="9.5" style="2" customWidth="1"/>
    <col min="12345" max="12346" width="7.625" style="2" customWidth="1"/>
    <col min="12347" max="12347" width="10.625" style="2" customWidth="1"/>
    <col min="12348" max="12348" width="3.625" style="2" customWidth="1"/>
    <col min="12349" max="12349" width="4" style="2" customWidth="1"/>
    <col min="12350" max="12351" width="3.625" style="2" customWidth="1"/>
    <col min="12352" max="12352" width="4" style="2" customWidth="1"/>
    <col min="12353" max="12354" width="3.625" style="2" customWidth="1"/>
    <col min="12355" max="12355" width="4" style="2" customWidth="1"/>
    <col min="12356" max="12356" width="3.625" style="2" customWidth="1"/>
    <col min="12357" max="12362" width="7.625" style="2" customWidth="1"/>
    <col min="12363" max="12363" width="9.5" style="2" customWidth="1"/>
    <col min="12364" max="12365" width="7.625" style="2" customWidth="1"/>
    <col min="12366" max="12366" width="10.625" style="2" customWidth="1"/>
    <col min="12367" max="12367" width="3.625" style="2" customWidth="1"/>
    <col min="12368" max="12368" width="4" style="2" customWidth="1"/>
    <col min="12369" max="12370" width="3.625" style="2" customWidth="1"/>
    <col min="12371" max="12371" width="4" style="2" customWidth="1"/>
    <col min="12372" max="12373" width="3.625" style="2" customWidth="1"/>
    <col min="12374" max="12374" width="4" style="2" customWidth="1"/>
    <col min="12375" max="12375" width="3.625" style="2" customWidth="1"/>
    <col min="12376" max="12381" width="7.625" style="2" customWidth="1"/>
    <col min="12382" max="12382" width="9.5" style="2" customWidth="1"/>
    <col min="12383" max="12383" width="7.625" style="2" customWidth="1"/>
    <col min="12384" max="12384" width="16.125" style="2" customWidth="1"/>
    <col min="12385" max="12544" width="11" style="2"/>
    <col min="12545" max="12545" width="9" style="2" customWidth="1"/>
    <col min="12546" max="12546" width="10.625" style="2" customWidth="1"/>
    <col min="12547" max="12547" width="3.625" style="2" customWidth="1"/>
    <col min="12548" max="12548" width="4" style="2" customWidth="1"/>
    <col min="12549" max="12549" width="3.875" style="2" customWidth="1"/>
    <col min="12550" max="12550" width="4.5" style="2" customWidth="1"/>
    <col min="12551" max="12551" width="4" style="2" customWidth="1"/>
    <col min="12552" max="12552" width="3.625" style="2" customWidth="1"/>
    <col min="12553" max="12553" width="3.875" style="2" customWidth="1"/>
    <col min="12554" max="12554" width="4" style="2" customWidth="1"/>
    <col min="12555" max="12555" width="3.625" style="2" customWidth="1"/>
    <col min="12556" max="12561" width="7.625" style="2" customWidth="1"/>
    <col min="12562" max="12562" width="9.5" style="2" customWidth="1"/>
    <col min="12563" max="12563" width="7.625" style="2" customWidth="1"/>
    <col min="12564" max="12564" width="6.25" style="2" customWidth="1"/>
    <col min="12565" max="12565" width="10.625" style="2" customWidth="1"/>
    <col min="12566" max="12566" width="3.625" style="2" customWidth="1"/>
    <col min="12567" max="12567" width="4" style="2" customWidth="1"/>
    <col min="12568" max="12569" width="3.625" style="2" customWidth="1"/>
    <col min="12570" max="12570" width="4" style="2" customWidth="1"/>
    <col min="12571" max="12572" width="3.625" style="2" customWidth="1"/>
    <col min="12573" max="12573" width="4" style="2" customWidth="1"/>
    <col min="12574" max="12574" width="3.625" style="2" customWidth="1"/>
    <col min="12575" max="12580" width="7.625" style="2" customWidth="1"/>
    <col min="12581" max="12581" width="9.5" style="2" customWidth="1"/>
    <col min="12582" max="12583" width="7.625" style="2" customWidth="1"/>
    <col min="12584" max="12584" width="10.625" style="2" customWidth="1"/>
    <col min="12585" max="12585" width="3.625" style="2" customWidth="1"/>
    <col min="12586" max="12586" width="4" style="2" customWidth="1"/>
    <col min="12587" max="12588" width="3.625" style="2" customWidth="1"/>
    <col min="12589" max="12589" width="4" style="2" customWidth="1"/>
    <col min="12590" max="12591" width="3.625" style="2" customWidth="1"/>
    <col min="12592" max="12592" width="4" style="2" customWidth="1"/>
    <col min="12593" max="12593" width="3.625" style="2" customWidth="1"/>
    <col min="12594" max="12599" width="7.625" style="2" customWidth="1"/>
    <col min="12600" max="12600" width="9.5" style="2" customWidth="1"/>
    <col min="12601" max="12602" width="7.625" style="2" customWidth="1"/>
    <col min="12603" max="12603" width="10.625" style="2" customWidth="1"/>
    <col min="12604" max="12604" width="3.625" style="2" customWidth="1"/>
    <col min="12605" max="12605" width="4" style="2" customWidth="1"/>
    <col min="12606" max="12607" width="3.625" style="2" customWidth="1"/>
    <col min="12608" max="12608" width="4" style="2" customWidth="1"/>
    <col min="12609" max="12610" width="3.625" style="2" customWidth="1"/>
    <col min="12611" max="12611" width="4" style="2" customWidth="1"/>
    <col min="12612" max="12612" width="3.625" style="2" customWidth="1"/>
    <col min="12613" max="12618" width="7.625" style="2" customWidth="1"/>
    <col min="12619" max="12619" width="9.5" style="2" customWidth="1"/>
    <col min="12620" max="12621" width="7.625" style="2" customWidth="1"/>
    <col min="12622" max="12622" width="10.625" style="2" customWidth="1"/>
    <col min="12623" max="12623" width="3.625" style="2" customWidth="1"/>
    <col min="12624" max="12624" width="4" style="2" customWidth="1"/>
    <col min="12625" max="12626" width="3.625" style="2" customWidth="1"/>
    <col min="12627" max="12627" width="4" style="2" customWidth="1"/>
    <col min="12628" max="12629" width="3.625" style="2" customWidth="1"/>
    <col min="12630" max="12630" width="4" style="2" customWidth="1"/>
    <col min="12631" max="12631" width="3.625" style="2" customWidth="1"/>
    <col min="12632" max="12637" width="7.625" style="2" customWidth="1"/>
    <col min="12638" max="12638" width="9.5" style="2" customWidth="1"/>
    <col min="12639" max="12639" width="7.625" style="2" customWidth="1"/>
    <col min="12640" max="12640" width="16.125" style="2" customWidth="1"/>
    <col min="12641" max="12800" width="11" style="2"/>
    <col min="12801" max="12801" width="9" style="2" customWidth="1"/>
    <col min="12802" max="12802" width="10.625" style="2" customWidth="1"/>
    <col min="12803" max="12803" width="3.625" style="2" customWidth="1"/>
    <col min="12804" max="12804" width="4" style="2" customWidth="1"/>
    <col min="12805" max="12805" width="3.875" style="2" customWidth="1"/>
    <col min="12806" max="12806" width="4.5" style="2" customWidth="1"/>
    <col min="12807" max="12807" width="4" style="2" customWidth="1"/>
    <col min="12808" max="12808" width="3.625" style="2" customWidth="1"/>
    <col min="12809" max="12809" width="3.875" style="2" customWidth="1"/>
    <col min="12810" max="12810" width="4" style="2" customWidth="1"/>
    <col min="12811" max="12811" width="3.625" style="2" customWidth="1"/>
    <col min="12812" max="12817" width="7.625" style="2" customWidth="1"/>
    <col min="12818" max="12818" width="9.5" style="2" customWidth="1"/>
    <col min="12819" max="12819" width="7.625" style="2" customWidth="1"/>
    <col min="12820" max="12820" width="6.25" style="2" customWidth="1"/>
    <col min="12821" max="12821" width="10.625" style="2" customWidth="1"/>
    <col min="12822" max="12822" width="3.625" style="2" customWidth="1"/>
    <col min="12823" max="12823" width="4" style="2" customWidth="1"/>
    <col min="12824" max="12825" width="3.625" style="2" customWidth="1"/>
    <col min="12826" max="12826" width="4" style="2" customWidth="1"/>
    <col min="12827" max="12828" width="3.625" style="2" customWidth="1"/>
    <col min="12829" max="12829" width="4" style="2" customWidth="1"/>
    <col min="12830" max="12830" width="3.625" style="2" customWidth="1"/>
    <col min="12831" max="12836" width="7.625" style="2" customWidth="1"/>
    <col min="12837" max="12837" width="9.5" style="2" customWidth="1"/>
    <col min="12838" max="12839" width="7.625" style="2" customWidth="1"/>
    <col min="12840" max="12840" width="10.625" style="2" customWidth="1"/>
    <col min="12841" max="12841" width="3.625" style="2" customWidth="1"/>
    <col min="12842" max="12842" width="4" style="2" customWidth="1"/>
    <col min="12843" max="12844" width="3.625" style="2" customWidth="1"/>
    <col min="12845" max="12845" width="4" style="2" customWidth="1"/>
    <col min="12846" max="12847" width="3.625" style="2" customWidth="1"/>
    <col min="12848" max="12848" width="4" style="2" customWidth="1"/>
    <col min="12849" max="12849" width="3.625" style="2" customWidth="1"/>
    <col min="12850" max="12855" width="7.625" style="2" customWidth="1"/>
    <col min="12856" max="12856" width="9.5" style="2" customWidth="1"/>
    <col min="12857" max="12858" width="7.625" style="2" customWidth="1"/>
    <col min="12859" max="12859" width="10.625" style="2" customWidth="1"/>
    <col min="12860" max="12860" width="3.625" style="2" customWidth="1"/>
    <col min="12861" max="12861" width="4" style="2" customWidth="1"/>
    <col min="12862" max="12863" width="3.625" style="2" customWidth="1"/>
    <col min="12864" max="12864" width="4" style="2" customWidth="1"/>
    <col min="12865" max="12866" width="3.625" style="2" customWidth="1"/>
    <col min="12867" max="12867" width="4" style="2" customWidth="1"/>
    <col min="12868" max="12868" width="3.625" style="2" customWidth="1"/>
    <col min="12869" max="12874" width="7.625" style="2" customWidth="1"/>
    <col min="12875" max="12875" width="9.5" style="2" customWidth="1"/>
    <col min="12876" max="12877" width="7.625" style="2" customWidth="1"/>
    <col min="12878" max="12878" width="10.625" style="2" customWidth="1"/>
    <col min="12879" max="12879" width="3.625" style="2" customWidth="1"/>
    <col min="12880" max="12880" width="4" style="2" customWidth="1"/>
    <col min="12881" max="12882" width="3.625" style="2" customWidth="1"/>
    <col min="12883" max="12883" width="4" style="2" customWidth="1"/>
    <col min="12884" max="12885" width="3.625" style="2" customWidth="1"/>
    <col min="12886" max="12886" width="4" style="2" customWidth="1"/>
    <col min="12887" max="12887" width="3.625" style="2" customWidth="1"/>
    <col min="12888" max="12893" width="7.625" style="2" customWidth="1"/>
    <col min="12894" max="12894" width="9.5" style="2" customWidth="1"/>
    <col min="12895" max="12895" width="7.625" style="2" customWidth="1"/>
    <col min="12896" max="12896" width="16.125" style="2" customWidth="1"/>
    <col min="12897" max="13056" width="11" style="2"/>
    <col min="13057" max="13057" width="9" style="2" customWidth="1"/>
    <col min="13058" max="13058" width="10.625" style="2" customWidth="1"/>
    <col min="13059" max="13059" width="3.625" style="2" customWidth="1"/>
    <col min="13060" max="13060" width="4" style="2" customWidth="1"/>
    <col min="13061" max="13061" width="3.875" style="2" customWidth="1"/>
    <col min="13062" max="13062" width="4.5" style="2" customWidth="1"/>
    <col min="13063" max="13063" width="4" style="2" customWidth="1"/>
    <col min="13064" max="13064" width="3.625" style="2" customWidth="1"/>
    <col min="13065" max="13065" width="3.875" style="2" customWidth="1"/>
    <col min="13066" max="13066" width="4" style="2" customWidth="1"/>
    <col min="13067" max="13067" width="3.625" style="2" customWidth="1"/>
    <col min="13068" max="13073" width="7.625" style="2" customWidth="1"/>
    <col min="13074" max="13074" width="9.5" style="2" customWidth="1"/>
    <col min="13075" max="13075" width="7.625" style="2" customWidth="1"/>
    <col min="13076" max="13076" width="6.25" style="2" customWidth="1"/>
    <col min="13077" max="13077" width="10.625" style="2" customWidth="1"/>
    <col min="13078" max="13078" width="3.625" style="2" customWidth="1"/>
    <col min="13079" max="13079" width="4" style="2" customWidth="1"/>
    <col min="13080" max="13081" width="3.625" style="2" customWidth="1"/>
    <col min="13082" max="13082" width="4" style="2" customWidth="1"/>
    <col min="13083" max="13084" width="3.625" style="2" customWidth="1"/>
    <col min="13085" max="13085" width="4" style="2" customWidth="1"/>
    <col min="13086" max="13086" width="3.625" style="2" customWidth="1"/>
    <col min="13087" max="13092" width="7.625" style="2" customWidth="1"/>
    <col min="13093" max="13093" width="9.5" style="2" customWidth="1"/>
    <col min="13094" max="13095" width="7.625" style="2" customWidth="1"/>
    <col min="13096" max="13096" width="10.625" style="2" customWidth="1"/>
    <col min="13097" max="13097" width="3.625" style="2" customWidth="1"/>
    <col min="13098" max="13098" width="4" style="2" customWidth="1"/>
    <col min="13099" max="13100" width="3.625" style="2" customWidth="1"/>
    <col min="13101" max="13101" width="4" style="2" customWidth="1"/>
    <col min="13102" max="13103" width="3.625" style="2" customWidth="1"/>
    <col min="13104" max="13104" width="4" style="2" customWidth="1"/>
    <col min="13105" max="13105" width="3.625" style="2" customWidth="1"/>
    <col min="13106" max="13111" width="7.625" style="2" customWidth="1"/>
    <col min="13112" max="13112" width="9.5" style="2" customWidth="1"/>
    <col min="13113" max="13114" width="7.625" style="2" customWidth="1"/>
    <col min="13115" max="13115" width="10.625" style="2" customWidth="1"/>
    <col min="13116" max="13116" width="3.625" style="2" customWidth="1"/>
    <col min="13117" max="13117" width="4" style="2" customWidth="1"/>
    <col min="13118" max="13119" width="3.625" style="2" customWidth="1"/>
    <col min="13120" max="13120" width="4" style="2" customWidth="1"/>
    <col min="13121" max="13122" width="3.625" style="2" customWidth="1"/>
    <col min="13123" max="13123" width="4" style="2" customWidth="1"/>
    <col min="13124" max="13124" width="3.625" style="2" customWidth="1"/>
    <col min="13125" max="13130" width="7.625" style="2" customWidth="1"/>
    <col min="13131" max="13131" width="9.5" style="2" customWidth="1"/>
    <col min="13132" max="13133" width="7.625" style="2" customWidth="1"/>
    <col min="13134" max="13134" width="10.625" style="2" customWidth="1"/>
    <col min="13135" max="13135" width="3.625" style="2" customWidth="1"/>
    <col min="13136" max="13136" width="4" style="2" customWidth="1"/>
    <col min="13137" max="13138" width="3.625" style="2" customWidth="1"/>
    <col min="13139" max="13139" width="4" style="2" customWidth="1"/>
    <col min="13140" max="13141" width="3.625" style="2" customWidth="1"/>
    <col min="13142" max="13142" width="4" style="2" customWidth="1"/>
    <col min="13143" max="13143" width="3.625" style="2" customWidth="1"/>
    <col min="13144" max="13149" width="7.625" style="2" customWidth="1"/>
    <col min="13150" max="13150" width="9.5" style="2" customWidth="1"/>
    <col min="13151" max="13151" width="7.625" style="2" customWidth="1"/>
    <col min="13152" max="13152" width="16.125" style="2" customWidth="1"/>
    <col min="13153" max="13312" width="11" style="2"/>
    <col min="13313" max="13313" width="9" style="2" customWidth="1"/>
    <col min="13314" max="13314" width="10.625" style="2" customWidth="1"/>
    <col min="13315" max="13315" width="3.625" style="2" customWidth="1"/>
    <col min="13316" max="13316" width="4" style="2" customWidth="1"/>
    <col min="13317" max="13317" width="3.875" style="2" customWidth="1"/>
    <col min="13318" max="13318" width="4.5" style="2" customWidth="1"/>
    <col min="13319" max="13319" width="4" style="2" customWidth="1"/>
    <col min="13320" max="13320" width="3.625" style="2" customWidth="1"/>
    <col min="13321" max="13321" width="3.875" style="2" customWidth="1"/>
    <col min="13322" max="13322" width="4" style="2" customWidth="1"/>
    <col min="13323" max="13323" width="3.625" style="2" customWidth="1"/>
    <col min="13324" max="13329" width="7.625" style="2" customWidth="1"/>
    <col min="13330" max="13330" width="9.5" style="2" customWidth="1"/>
    <col min="13331" max="13331" width="7.625" style="2" customWidth="1"/>
    <col min="13332" max="13332" width="6.25" style="2" customWidth="1"/>
    <col min="13333" max="13333" width="10.625" style="2" customWidth="1"/>
    <col min="13334" max="13334" width="3.625" style="2" customWidth="1"/>
    <col min="13335" max="13335" width="4" style="2" customWidth="1"/>
    <col min="13336" max="13337" width="3.625" style="2" customWidth="1"/>
    <col min="13338" max="13338" width="4" style="2" customWidth="1"/>
    <col min="13339" max="13340" width="3.625" style="2" customWidth="1"/>
    <col min="13341" max="13341" width="4" style="2" customWidth="1"/>
    <col min="13342" max="13342" width="3.625" style="2" customWidth="1"/>
    <col min="13343" max="13348" width="7.625" style="2" customWidth="1"/>
    <col min="13349" max="13349" width="9.5" style="2" customWidth="1"/>
    <col min="13350" max="13351" width="7.625" style="2" customWidth="1"/>
    <col min="13352" max="13352" width="10.625" style="2" customWidth="1"/>
    <col min="13353" max="13353" width="3.625" style="2" customWidth="1"/>
    <col min="13354" max="13354" width="4" style="2" customWidth="1"/>
    <col min="13355" max="13356" width="3.625" style="2" customWidth="1"/>
    <col min="13357" max="13357" width="4" style="2" customWidth="1"/>
    <col min="13358" max="13359" width="3.625" style="2" customWidth="1"/>
    <col min="13360" max="13360" width="4" style="2" customWidth="1"/>
    <col min="13361" max="13361" width="3.625" style="2" customWidth="1"/>
    <col min="13362" max="13367" width="7.625" style="2" customWidth="1"/>
    <col min="13368" max="13368" width="9.5" style="2" customWidth="1"/>
    <col min="13369" max="13370" width="7.625" style="2" customWidth="1"/>
    <col min="13371" max="13371" width="10.625" style="2" customWidth="1"/>
    <col min="13372" max="13372" width="3.625" style="2" customWidth="1"/>
    <col min="13373" max="13373" width="4" style="2" customWidth="1"/>
    <col min="13374" max="13375" width="3.625" style="2" customWidth="1"/>
    <col min="13376" max="13376" width="4" style="2" customWidth="1"/>
    <col min="13377" max="13378" width="3.625" style="2" customWidth="1"/>
    <col min="13379" max="13379" width="4" style="2" customWidth="1"/>
    <col min="13380" max="13380" width="3.625" style="2" customWidth="1"/>
    <col min="13381" max="13386" width="7.625" style="2" customWidth="1"/>
    <col min="13387" max="13387" width="9.5" style="2" customWidth="1"/>
    <col min="13388" max="13389" width="7.625" style="2" customWidth="1"/>
    <col min="13390" max="13390" width="10.625" style="2" customWidth="1"/>
    <col min="13391" max="13391" width="3.625" style="2" customWidth="1"/>
    <col min="13392" max="13392" width="4" style="2" customWidth="1"/>
    <col min="13393" max="13394" width="3.625" style="2" customWidth="1"/>
    <col min="13395" max="13395" width="4" style="2" customWidth="1"/>
    <col min="13396" max="13397" width="3.625" style="2" customWidth="1"/>
    <col min="13398" max="13398" width="4" style="2" customWidth="1"/>
    <col min="13399" max="13399" width="3.625" style="2" customWidth="1"/>
    <col min="13400" max="13405" width="7.625" style="2" customWidth="1"/>
    <col min="13406" max="13406" width="9.5" style="2" customWidth="1"/>
    <col min="13407" max="13407" width="7.625" style="2" customWidth="1"/>
    <col min="13408" max="13408" width="16.125" style="2" customWidth="1"/>
    <col min="13409" max="13568" width="11" style="2"/>
    <col min="13569" max="13569" width="9" style="2" customWidth="1"/>
    <col min="13570" max="13570" width="10.625" style="2" customWidth="1"/>
    <col min="13571" max="13571" width="3.625" style="2" customWidth="1"/>
    <col min="13572" max="13572" width="4" style="2" customWidth="1"/>
    <col min="13573" max="13573" width="3.875" style="2" customWidth="1"/>
    <col min="13574" max="13574" width="4.5" style="2" customWidth="1"/>
    <col min="13575" max="13575" width="4" style="2" customWidth="1"/>
    <col min="13576" max="13576" width="3.625" style="2" customWidth="1"/>
    <col min="13577" max="13577" width="3.875" style="2" customWidth="1"/>
    <col min="13578" max="13578" width="4" style="2" customWidth="1"/>
    <col min="13579" max="13579" width="3.625" style="2" customWidth="1"/>
    <col min="13580" max="13585" width="7.625" style="2" customWidth="1"/>
    <col min="13586" max="13586" width="9.5" style="2" customWidth="1"/>
    <col min="13587" max="13587" width="7.625" style="2" customWidth="1"/>
    <col min="13588" max="13588" width="6.25" style="2" customWidth="1"/>
    <col min="13589" max="13589" width="10.625" style="2" customWidth="1"/>
    <col min="13590" max="13590" width="3.625" style="2" customWidth="1"/>
    <col min="13591" max="13591" width="4" style="2" customWidth="1"/>
    <col min="13592" max="13593" width="3.625" style="2" customWidth="1"/>
    <col min="13594" max="13594" width="4" style="2" customWidth="1"/>
    <col min="13595" max="13596" width="3.625" style="2" customWidth="1"/>
    <col min="13597" max="13597" width="4" style="2" customWidth="1"/>
    <col min="13598" max="13598" width="3.625" style="2" customWidth="1"/>
    <col min="13599" max="13604" width="7.625" style="2" customWidth="1"/>
    <col min="13605" max="13605" width="9.5" style="2" customWidth="1"/>
    <col min="13606" max="13607" width="7.625" style="2" customWidth="1"/>
    <col min="13608" max="13608" width="10.625" style="2" customWidth="1"/>
    <col min="13609" max="13609" width="3.625" style="2" customWidth="1"/>
    <col min="13610" max="13610" width="4" style="2" customWidth="1"/>
    <col min="13611" max="13612" width="3.625" style="2" customWidth="1"/>
    <col min="13613" max="13613" width="4" style="2" customWidth="1"/>
    <col min="13614" max="13615" width="3.625" style="2" customWidth="1"/>
    <col min="13616" max="13616" width="4" style="2" customWidth="1"/>
    <col min="13617" max="13617" width="3.625" style="2" customWidth="1"/>
    <col min="13618" max="13623" width="7.625" style="2" customWidth="1"/>
    <col min="13624" max="13624" width="9.5" style="2" customWidth="1"/>
    <col min="13625" max="13626" width="7.625" style="2" customWidth="1"/>
    <col min="13627" max="13627" width="10.625" style="2" customWidth="1"/>
    <col min="13628" max="13628" width="3.625" style="2" customWidth="1"/>
    <col min="13629" max="13629" width="4" style="2" customWidth="1"/>
    <col min="13630" max="13631" width="3.625" style="2" customWidth="1"/>
    <col min="13632" max="13632" width="4" style="2" customWidth="1"/>
    <col min="13633" max="13634" width="3.625" style="2" customWidth="1"/>
    <col min="13635" max="13635" width="4" style="2" customWidth="1"/>
    <col min="13636" max="13636" width="3.625" style="2" customWidth="1"/>
    <col min="13637" max="13642" width="7.625" style="2" customWidth="1"/>
    <col min="13643" max="13643" width="9.5" style="2" customWidth="1"/>
    <col min="13644" max="13645" width="7.625" style="2" customWidth="1"/>
    <col min="13646" max="13646" width="10.625" style="2" customWidth="1"/>
    <col min="13647" max="13647" width="3.625" style="2" customWidth="1"/>
    <col min="13648" max="13648" width="4" style="2" customWidth="1"/>
    <col min="13649" max="13650" width="3.625" style="2" customWidth="1"/>
    <col min="13651" max="13651" width="4" style="2" customWidth="1"/>
    <col min="13652" max="13653" width="3.625" style="2" customWidth="1"/>
    <col min="13654" max="13654" width="4" style="2" customWidth="1"/>
    <col min="13655" max="13655" width="3.625" style="2" customWidth="1"/>
    <col min="13656" max="13661" width="7.625" style="2" customWidth="1"/>
    <col min="13662" max="13662" width="9.5" style="2" customWidth="1"/>
    <col min="13663" max="13663" width="7.625" style="2" customWidth="1"/>
    <col min="13664" max="13664" width="16.125" style="2" customWidth="1"/>
    <col min="13665" max="13824" width="11" style="2"/>
    <col min="13825" max="13825" width="9" style="2" customWidth="1"/>
    <col min="13826" max="13826" width="10.625" style="2" customWidth="1"/>
    <col min="13827" max="13827" width="3.625" style="2" customWidth="1"/>
    <col min="13828" max="13828" width="4" style="2" customWidth="1"/>
    <col min="13829" max="13829" width="3.875" style="2" customWidth="1"/>
    <col min="13830" max="13830" width="4.5" style="2" customWidth="1"/>
    <col min="13831" max="13831" width="4" style="2" customWidth="1"/>
    <col min="13832" max="13832" width="3.625" style="2" customWidth="1"/>
    <col min="13833" max="13833" width="3.875" style="2" customWidth="1"/>
    <col min="13834" max="13834" width="4" style="2" customWidth="1"/>
    <col min="13835" max="13835" width="3.625" style="2" customWidth="1"/>
    <col min="13836" max="13841" width="7.625" style="2" customWidth="1"/>
    <col min="13842" max="13842" width="9.5" style="2" customWidth="1"/>
    <col min="13843" max="13843" width="7.625" style="2" customWidth="1"/>
    <col min="13844" max="13844" width="6.25" style="2" customWidth="1"/>
    <col min="13845" max="13845" width="10.625" style="2" customWidth="1"/>
    <col min="13846" max="13846" width="3.625" style="2" customWidth="1"/>
    <col min="13847" max="13847" width="4" style="2" customWidth="1"/>
    <col min="13848" max="13849" width="3.625" style="2" customWidth="1"/>
    <col min="13850" max="13850" width="4" style="2" customWidth="1"/>
    <col min="13851" max="13852" width="3.625" style="2" customWidth="1"/>
    <col min="13853" max="13853" width="4" style="2" customWidth="1"/>
    <col min="13854" max="13854" width="3.625" style="2" customWidth="1"/>
    <col min="13855" max="13860" width="7.625" style="2" customWidth="1"/>
    <col min="13861" max="13861" width="9.5" style="2" customWidth="1"/>
    <col min="13862" max="13863" width="7.625" style="2" customWidth="1"/>
    <col min="13864" max="13864" width="10.625" style="2" customWidth="1"/>
    <col min="13865" max="13865" width="3.625" style="2" customWidth="1"/>
    <col min="13866" max="13866" width="4" style="2" customWidth="1"/>
    <col min="13867" max="13868" width="3.625" style="2" customWidth="1"/>
    <col min="13869" max="13869" width="4" style="2" customWidth="1"/>
    <col min="13870" max="13871" width="3.625" style="2" customWidth="1"/>
    <col min="13872" max="13872" width="4" style="2" customWidth="1"/>
    <col min="13873" max="13873" width="3.625" style="2" customWidth="1"/>
    <col min="13874" max="13879" width="7.625" style="2" customWidth="1"/>
    <col min="13880" max="13880" width="9.5" style="2" customWidth="1"/>
    <col min="13881" max="13882" width="7.625" style="2" customWidth="1"/>
    <col min="13883" max="13883" width="10.625" style="2" customWidth="1"/>
    <col min="13884" max="13884" width="3.625" style="2" customWidth="1"/>
    <col min="13885" max="13885" width="4" style="2" customWidth="1"/>
    <col min="13886" max="13887" width="3.625" style="2" customWidth="1"/>
    <col min="13888" max="13888" width="4" style="2" customWidth="1"/>
    <col min="13889" max="13890" width="3.625" style="2" customWidth="1"/>
    <col min="13891" max="13891" width="4" style="2" customWidth="1"/>
    <col min="13892" max="13892" width="3.625" style="2" customWidth="1"/>
    <col min="13893" max="13898" width="7.625" style="2" customWidth="1"/>
    <col min="13899" max="13899" width="9.5" style="2" customWidth="1"/>
    <col min="13900" max="13901" width="7.625" style="2" customWidth="1"/>
    <col min="13902" max="13902" width="10.625" style="2" customWidth="1"/>
    <col min="13903" max="13903" width="3.625" style="2" customWidth="1"/>
    <col min="13904" max="13904" width="4" style="2" customWidth="1"/>
    <col min="13905" max="13906" width="3.625" style="2" customWidth="1"/>
    <col min="13907" max="13907" width="4" style="2" customWidth="1"/>
    <col min="13908" max="13909" width="3.625" style="2" customWidth="1"/>
    <col min="13910" max="13910" width="4" style="2" customWidth="1"/>
    <col min="13911" max="13911" width="3.625" style="2" customWidth="1"/>
    <col min="13912" max="13917" width="7.625" style="2" customWidth="1"/>
    <col min="13918" max="13918" width="9.5" style="2" customWidth="1"/>
    <col min="13919" max="13919" width="7.625" style="2" customWidth="1"/>
    <col min="13920" max="13920" width="16.125" style="2" customWidth="1"/>
    <col min="13921" max="14080" width="11" style="2"/>
    <col min="14081" max="14081" width="9" style="2" customWidth="1"/>
    <col min="14082" max="14082" width="10.625" style="2" customWidth="1"/>
    <col min="14083" max="14083" width="3.625" style="2" customWidth="1"/>
    <col min="14084" max="14084" width="4" style="2" customWidth="1"/>
    <col min="14085" max="14085" width="3.875" style="2" customWidth="1"/>
    <col min="14086" max="14086" width="4.5" style="2" customWidth="1"/>
    <col min="14087" max="14087" width="4" style="2" customWidth="1"/>
    <col min="14088" max="14088" width="3.625" style="2" customWidth="1"/>
    <col min="14089" max="14089" width="3.875" style="2" customWidth="1"/>
    <col min="14090" max="14090" width="4" style="2" customWidth="1"/>
    <col min="14091" max="14091" width="3.625" style="2" customWidth="1"/>
    <col min="14092" max="14097" width="7.625" style="2" customWidth="1"/>
    <col min="14098" max="14098" width="9.5" style="2" customWidth="1"/>
    <col min="14099" max="14099" width="7.625" style="2" customWidth="1"/>
    <col min="14100" max="14100" width="6.25" style="2" customWidth="1"/>
    <col min="14101" max="14101" width="10.625" style="2" customWidth="1"/>
    <col min="14102" max="14102" width="3.625" style="2" customWidth="1"/>
    <col min="14103" max="14103" width="4" style="2" customWidth="1"/>
    <col min="14104" max="14105" width="3.625" style="2" customWidth="1"/>
    <col min="14106" max="14106" width="4" style="2" customWidth="1"/>
    <col min="14107" max="14108" width="3.625" style="2" customWidth="1"/>
    <col min="14109" max="14109" width="4" style="2" customWidth="1"/>
    <col min="14110" max="14110" width="3.625" style="2" customWidth="1"/>
    <col min="14111" max="14116" width="7.625" style="2" customWidth="1"/>
    <col min="14117" max="14117" width="9.5" style="2" customWidth="1"/>
    <col min="14118" max="14119" width="7.625" style="2" customWidth="1"/>
    <col min="14120" max="14120" width="10.625" style="2" customWidth="1"/>
    <col min="14121" max="14121" width="3.625" style="2" customWidth="1"/>
    <col min="14122" max="14122" width="4" style="2" customWidth="1"/>
    <col min="14123" max="14124" width="3.625" style="2" customWidth="1"/>
    <col min="14125" max="14125" width="4" style="2" customWidth="1"/>
    <col min="14126" max="14127" width="3.625" style="2" customWidth="1"/>
    <col min="14128" max="14128" width="4" style="2" customWidth="1"/>
    <col min="14129" max="14129" width="3.625" style="2" customWidth="1"/>
    <col min="14130" max="14135" width="7.625" style="2" customWidth="1"/>
    <col min="14136" max="14136" width="9.5" style="2" customWidth="1"/>
    <col min="14137" max="14138" width="7.625" style="2" customWidth="1"/>
    <col min="14139" max="14139" width="10.625" style="2" customWidth="1"/>
    <col min="14140" max="14140" width="3.625" style="2" customWidth="1"/>
    <col min="14141" max="14141" width="4" style="2" customWidth="1"/>
    <col min="14142" max="14143" width="3.625" style="2" customWidth="1"/>
    <col min="14144" max="14144" width="4" style="2" customWidth="1"/>
    <col min="14145" max="14146" width="3.625" style="2" customWidth="1"/>
    <col min="14147" max="14147" width="4" style="2" customWidth="1"/>
    <col min="14148" max="14148" width="3.625" style="2" customWidth="1"/>
    <col min="14149" max="14154" width="7.625" style="2" customWidth="1"/>
    <col min="14155" max="14155" width="9.5" style="2" customWidth="1"/>
    <col min="14156" max="14157" width="7.625" style="2" customWidth="1"/>
    <col min="14158" max="14158" width="10.625" style="2" customWidth="1"/>
    <col min="14159" max="14159" width="3.625" style="2" customWidth="1"/>
    <col min="14160" max="14160" width="4" style="2" customWidth="1"/>
    <col min="14161" max="14162" width="3.625" style="2" customWidth="1"/>
    <col min="14163" max="14163" width="4" style="2" customWidth="1"/>
    <col min="14164" max="14165" width="3.625" style="2" customWidth="1"/>
    <col min="14166" max="14166" width="4" style="2" customWidth="1"/>
    <col min="14167" max="14167" width="3.625" style="2" customWidth="1"/>
    <col min="14168" max="14173" width="7.625" style="2" customWidth="1"/>
    <col min="14174" max="14174" width="9.5" style="2" customWidth="1"/>
    <col min="14175" max="14175" width="7.625" style="2" customWidth="1"/>
    <col min="14176" max="14176" width="16.125" style="2" customWidth="1"/>
    <col min="14177" max="14336" width="11" style="2"/>
    <col min="14337" max="14337" width="9" style="2" customWidth="1"/>
    <col min="14338" max="14338" width="10.625" style="2" customWidth="1"/>
    <col min="14339" max="14339" width="3.625" style="2" customWidth="1"/>
    <col min="14340" max="14340" width="4" style="2" customWidth="1"/>
    <col min="14341" max="14341" width="3.875" style="2" customWidth="1"/>
    <col min="14342" max="14342" width="4.5" style="2" customWidth="1"/>
    <col min="14343" max="14343" width="4" style="2" customWidth="1"/>
    <col min="14344" max="14344" width="3.625" style="2" customWidth="1"/>
    <col min="14345" max="14345" width="3.875" style="2" customWidth="1"/>
    <col min="14346" max="14346" width="4" style="2" customWidth="1"/>
    <col min="14347" max="14347" width="3.625" style="2" customWidth="1"/>
    <col min="14348" max="14353" width="7.625" style="2" customWidth="1"/>
    <col min="14354" max="14354" width="9.5" style="2" customWidth="1"/>
    <col min="14355" max="14355" width="7.625" style="2" customWidth="1"/>
    <col min="14356" max="14356" width="6.25" style="2" customWidth="1"/>
    <col min="14357" max="14357" width="10.625" style="2" customWidth="1"/>
    <col min="14358" max="14358" width="3.625" style="2" customWidth="1"/>
    <col min="14359" max="14359" width="4" style="2" customWidth="1"/>
    <col min="14360" max="14361" width="3.625" style="2" customWidth="1"/>
    <col min="14362" max="14362" width="4" style="2" customWidth="1"/>
    <col min="14363" max="14364" width="3.625" style="2" customWidth="1"/>
    <col min="14365" max="14365" width="4" style="2" customWidth="1"/>
    <col min="14366" max="14366" width="3.625" style="2" customWidth="1"/>
    <col min="14367" max="14372" width="7.625" style="2" customWidth="1"/>
    <col min="14373" max="14373" width="9.5" style="2" customWidth="1"/>
    <col min="14374" max="14375" width="7.625" style="2" customWidth="1"/>
    <col min="14376" max="14376" width="10.625" style="2" customWidth="1"/>
    <col min="14377" max="14377" width="3.625" style="2" customWidth="1"/>
    <col min="14378" max="14378" width="4" style="2" customWidth="1"/>
    <col min="14379" max="14380" width="3.625" style="2" customWidth="1"/>
    <col min="14381" max="14381" width="4" style="2" customWidth="1"/>
    <col min="14382" max="14383" width="3.625" style="2" customWidth="1"/>
    <col min="14384" max="14384" width="4" style="2" customWidth="1"/>
    <col min="14385" max="14385" width="3.625" style="2" customWidth="1"/>
    <col min="14386" max="14391" width="7.625" style="2" customWidth="1"/>
    <col min="14392" max="14392" width="9.5" style="2" customWidth="1"/>
    <col min="14393" max="14394" width="7.625" style="2" customWidth="1"/>
    <col min="14395" max="14395" width="10.625" style="2" customWidth="1"/>
    <col min="14396" max="14396" width="3.625" style="2" customWidth="1"/>
    <col min="14397" max="14397" width="4" style="2" customWidth="1"/>
    <col min="14398" max="14399" width="3.625" style="2" customWidth="1"/>
    <col min="14400" max="14400" width="4" style="2" customWidth="1"/>
    <col min="14401" max="14402" width="3.625" style="2" customWidth="1"/>
    <col min="14403" max="14403" width="4" style="2" customWidth="1"/>
    <col min="14404" max="14404" width="3.625" style="2" customWidth="1"/>
    <col min="14405" max="14410" width="7.625" style="2" customWidth="1"/>
    <col min="14411" max="14411" width="9.5" style="2" customWidth="1"/>
    <col min="14412" max="14413" width="7.625" style="2" customWidth="1"/>
    <col min="14414" max="14414" width="10.625" style="2" customWidth="1"/>
    <col min="14415" max="14415" width="3.625" style="2" customWidth="1"/>
    <col min="14416" max="14416" width="4" style="2" customWidth="1"/>
    <col min="14417" max="14418" width="3.625" style="2" customWidth="1"/>
    <col min="14419" max="14419" width="4" style="2" customWidth="1"/>
    <col min="14420" max="14421" width="3.625" style="2" customWidth="1"/>
    <col min="14422" max="14422" width="4" style="2" customWidth="1"/>
    <col min="14423" max="14423" width="3.625" style="2" customWidth="1"/>
    <col min="14424" max="14429" width="7.625" style="2" customWidth="1"/>
    <col min="14430" max="14430" width="9.5" style="2" customWidth="1"/>
    <col min="14431" max="14431" width="7.625" style="2" customWidth="1"/>
    <col min="14432" max="14432" width="16.125" style="2" customWidth="1"/>
    <col min="14433" max="14592" width="11" style="2"/>
    <col min="14593" max="14593" width="9" style="2" customWidth="1"/>
    <col min="14594" max="14594" width="10.625" style="2" customWidth="1"/>
    <col min="14595" max="14595" width="3.625" style="2" customWidth="1"/>
    <col min="14596" max="14596" width="4" style="2" customWidth="1"/>
    <col min="14597" max="14597" width="3.875" style="2" customWidth="1"/>
    <col min="14598" max="14598" width="4.5" style="2" customWidth="1"/>
    <col min="14599" max="14599" width="4" style="2" customWidth="1"/>
    <col min="14600" max="14600" width="3.625" style="2" customWidth="1"/>
    <col min="14601" max="14601" width="3.875" style="2" customWidth="1"/>
    <col min="14602" max="14602" width="4" style="2" customWidth="1"/>
    <col min="14603" max="14603" width="3.625" style="2" customWidth="1"/>
    <col min="14604" max="14609" width="7.625" style="2" customWidth="1"/>
    <col min="14610" max="14610" width="9.5" style="2" customWidth="1"/>
    <col min="14611" max="14611" width="7.625" style="2" customWidth="1"/>
    <col min="14612" max="14612" width="6.25" style="2" customWidth="1"/>
    <col min="14613" max="14613" width="10.625" style="2" customWidth="1"/>
    <col min="14614" max="14614" width="3.625" style="2" customWidth="1"/>
    <col min="14615" max="14615" width="4" style="2" customWidth="1"/>
    <col min="14616" max="14617" width="3.625" style="2" customWidth="1"/>
    <col min="14618" max="14618" width="4" style="2" customWidth="1"/>
    <col min="14619" max="14620" width="3.625" style="2" customWidth="1"/>
    <col min="14621" max="14621" width="4" style="2" customWidth="1"/>
    <col min="14622" max="14622" width="3.625" style="2" customWidth="1"/>
    <col min="14623" max="14628" width="7.625" style="2" customWidth="1"/>
    <col min="14629" max="14629" width="9.5" style="2" customWidth="1"/>
    <col min="14630" max="14631" width="7.625" style="2" customWidth="1"/>
    <col min="14632" max="14632" width="10.625" style="2" customWidth="1"/>
    <col min="14633" max="14633" width="3.625" style="2" customWidth="1"/>
    <col min="14634" max="14634" width="4" style="2" customWidth="1"/>
    <col min="14635" max="14636" width="3.625" style="2" customWidth="1"/>
    <col min="14637" max="14637" width="4" style="2" customWidth="1"/>
    <col min="14638" max="14639" width="3.625" style="2" customWidth="1"/>
    <col min="14640" max="14640" width="4" style="2" customWidth="1"/>
    <col min="14641" max="14641" width="3.625" style="2" customWidth="1"/>
    <col min="14642" max="14647" width="7.625" style="2" customWidth="1"/>
    <col min="14648" max="14648" width="9.5" style="2" customWidth="1"/>
    <col min="14649" max="14650" width="7.625" style="2" customWidth="1"/>
    <col min="14651" max="14651" width="10.625" style="2" customWidth="1"/>
    <col min="14652" max="14652" width="3.625" style="2" customWidth="1"/>
    <col min="14653" max="14653" width="4" style="2" customWidth="1"/>
    <col min="14654" max="14655" width="3.625" style="2" customWidth="1"/>
    <col min="14656" max="14656" width="4" style="2" customWidth="1"/>
    <col min="14657" max="14658" width="3.625" style="2" customWidth="1"/>
    <col min="14659" max="14659" width="4" style="2" customWidth="1"/>
    <col min="14660" max="14660" width="3.625" style="2" customWidth="1"/>
    <col min="14661" max="14666" width="7.625" style="2" customWidth="1"/>
    <col min="14667" max="14667" width="9.5" style="2" customWidth="1"/>
    <col min="14668" max="14669" width="7.625" style="2" customWidth="1"/>
    <col min="14670" max="14670" width="10.625" style="2" customWidth="1"/>
    <col min="14671" max="14671" width="3.625" style="2" customWidth="1"/>
    <col min="14672" max="14672" width="4" style="2" customWidth="1"/>
    <col min="14673" max="14674" width="3.625" style="2" customWidth="1"/>
    <col min="14675" max="14675" width="4" style="2" customWidth="1"/>
    <col min="14676" max="14677" width="3.625" style="2" customWidth="1"/>
    <col min="14678" max="14678" width="4" style="2" customWidth="1"/>
    <col min="14679" max="14679" width="3.625" style="2" customWidth="1"/>
    <col min="14680" max="14685" width="7.625" style="2" customWidth="1"/>
    <col min="14686" max="14686" width="9.5" style="2" customWidth="1"/>
    <col min="14687" max="14687" width="7.625" style="2" customWidth="1"/>
    <col min="14688" max="14688" width="16.125" style="2" customWidth="1"/>
    <col min="14689" max="14848" width="11" style="2"/>
    <col min="14849" max="14849" width="9" style="2" customWidth="1"/>
    <col min="14850" max="14850" width="10.625" style="2" customWidth="1"/>
    <col min="14851" max="14851" width="3.625" style="2" customWidth="1"/>
    <col min="14852" max="14852" width="4" style="2" customWidth="1"/>
    <col min="14853" max="14853" width="3.875" style="2" customWidth="1"/>
    <col min="14854" max="14854" width="4.5" style="2" customWidth="1"/>
    <col min="14855" max="14855" width="4" style="2" customWidth="1"/>
    <col min="14856" max="14856" width="3.625" style="2" customWidth="1"/>
    <col min="14857" max="14857" width="3.875" style="2" customWidth="1"/>
    <col min="14858" max="14858" width="4" style="2" customWidth="1"/>
    <col min="14859" max="14859" width="3.625" style="2" customWidth="1"/>
    <col min="14860" max="14865" width="7.625" style="2" customWidth="1"/>
    <col min="14866" max="14866" width="9.5" style="2" customWidth="1"/>
    <col min="14867" max="14867" width="7.625" style="2" customWidth="1"/>
    <col min="14868" max="14868" width="6.25" style="2" customWidth="1"/>
    <col min="14869" max="14869" width="10.625" style="2" customWidth="1"/>
    <col min="14870" max="14870" width="3.625" style="2" customWidth="1"/>
    <col min="14871" max="14871" width="4" style="2" customWidth="1"/>
    <col min="14872" max="14873" width="3.625" style="2" customWidth="1"/>
    <col min="14874" max="14874" width="4" style="2" customWidth="1"/>
    <col min="14875" max="14876" width="3.625" style="2" customWidth="1"/>
    <col min="14877" max="14877" width="4" style="2" customWidth="1"/>
    <col min="14878" max="14878" width="3.625" style="2" customWidth="1"/>
    <col min="14879" max="14884" width="7.625" style="2" customWidth="1"/>
    <col min="14885" max="14885" width="9.5" style="2" customWidth="1"/>
    <col min="14886" max="14887" width="7.625" style="2" customWidth="1"/>
    <col min="14888" max="14888" width="10.625" style="2" customWidth="1"/>
    <col min="14889" max="14889" width="3.625" style="2" customWidth="1"/>
    <col min="14890" max="14890" width="4" style="2" customWidth="1"/>
    <col min="14891" max="14892" width="3.625" style="2" customWidth="1"/>
    <col min="14893" max="14893" width="4" style="2" customWidth="1"/>
    <col min="14894" max="14895" width="3.625" style="2" customWidth="1"/>
    <col min="14896" max="14896" width="4" style="2" customWidth="1"/>
    <col min="14897" max="14897" width="3.625" style="2" customWidth="1"/>
    <col min="14898" max="14903" width="7.625" style="2" customWidth="1"/>
    <col min="14904" max="14904" width="9.5" style="2" customWidth="1"/>
    <col min="14905" max="14906" width="7.625" style="2" customWidth="1"/>
    <col min="14907" max="14907" width="10.625" style="2" customWidth="1"/>
    <col min="14908" max="14908" width="3.625" style="2" customWidth="1"/>
    <col min="14909" max="14909" width="4" style="2" customWidth="1"/>
    <col min="14910" max="14911" width="3.625" style="2" customWidth="1"/>
    <col min="14912" max="14912" width="4" style="2" customWidth="1"/>
    <col min="14913" max="14914" width="3.625" style="2" customWidth="1"/>
    <col min="14915" max="14915" width="4" style="2" customWidth="1"/>
    <col min="14916" max="14916" width="3.625" style="2" customWidth="1"/>
    <col min="14917" max="14922" width="7.625" style="2" customWidth="1"/>
    <col min="14923" max="14923" width="9.5" style="2" customWidth="1"/>
    <col min="14924" max="14925" width="7.625" style="2" customWidth="1"/>
    <col min="14926" max="14926" width="10.625" style="2" customWidth="1"/>
    <col min="14927" max="14927" width="3.625" style="2" customWidth="1"/>
    <col min="14928" max="14928" width="4" style="2" customWidth="1"/>
    <col min="14929" max="14930" width="3.625" style="2" customWidth="1"/>
    <col min="14931" max="14931" width="4" style="2" customWidth="1"/>
    <col min="14932" max="14933" width="3.625" style="2" customWidth="1"/>
    <col min="14934" max="14934" width="4" style="2" customWidth="1"/>
    <col min="14935" max="14935" width="3.625" style="2" customWidth="1"/>
    <col min="14936" max="14941" width="7.625" style="2" customWidth="1"/>
    <col min="14942" max="14942" width="9.5" style="2" customWidth="1"/>
    <col min="14943" max="14943" width="7.625" style="2" customWidth="1"/>
    <col min="14944" max="14944" width="16.125" style="2" customWidth="1"/>
    <col min="14945" max="15104" width="11" style="2"/>
    <col min="15105" max="15105" width="9" style="2" customWidth="1"/>
    <col min="15106" max="15106" width="10.625" style="2" customWidth="1"/>
    <col min="15107" max="15107" width="3.625" style="2" customWidth="1"/>
    <col min="15108" max="15108" width="4" style="2" customWidth="1"/>
    <col min="15109" max="15109" width="3.875" style="2" customWidth="1"/>
    <col min="15110" max="15110" width="4.5" style="2" customWidth="1"/>
    <col min="15111" max="15111" width="4" style="2" customWidth="1"/>
    <col min="15112" max="15112" width="3.625" style="2" customWidth="1"/>
    <col min="15113" max="15113" width="3.875" style="2" customWidth="1"/>
    <col min="15114" max="15114" width="4" style="2" customWidth="1"/>
    <col min="15115" max="15115" width="3.625" style="2" customWidth="1"/>
    <col min="15116" max="15121" width="7.625" style="2" customWidth="1"/>
    <col min="15122" max="15122" width="9.5" style="2" customWidth="1"/>
    <col min="15123" max="15123" width="7.625" style="2" customWidth="1"/>
    <col min="15124" max="15124" width="6.25" style="2" customWidth="1"/>
    <col min="15125" max="15125" width="10.625" style="2" customWidth="1"/>
    <col min="15126" max="15126" width="3.625" style="2" customWidth="1"/>
    <col min="15127" max="15127" width="4" style="2" customWidth="1"/>
    <col min="15128" max="15129" width="3.625" style="2" customWidth="1"/>
    <col min="15130" max="15130" width="4" style="2" customWidth="1"/>
    <col min="15131" max="15132" width="3.625" style="2" customWidth="1"/>
    <col min="15133" max="15133" width="4" style="2" customWidth="1"/>
    <col min="15134" max="15134" width="3.625" style="2" customWidth="1"/>
    <col min="15135" max="15140" width="7.625" style="2" customWidth="1"/>
    <col min="15141" max="15141" width="9.5" style="2" customWidth="1"/>
    <col min="15142" max="15143" width="7.625" style="2" customWidth="1"/>
    <col min="15144" max="15144" width="10.625" style="2" customWidth="1"/>
    <col min="15145" max="15145" width="3.625" style="2" customWidth="1"/>
    <col min="15146" max="15146" width="4" style="2" customWidth="1"/>
    <col min="15147" max="15148" width="3.625" style="2" customWidth="1"/>
    <col min="15149" max="15149" width="4" style="2" customWidth="1"/>
    <col min="15150" max="15151" width="3.625" style="2" customWidth="1"/>
    <col min="15152" max="15152" width="4" style="2" customWidth="1"/>
    <col min="15153" max="15153" width="3.625" style="2" customWidth="1"/>
    <col min="15154" max="15159" width="7.625" style="2" customWidth="1"/>
    <col min="15160" max="15160" width="9.5" style="2" customWidth="1"/>
    <col min="15161" max="15162" width="7.625" style="2" customWidth="1"/>
    <col min="15163" max="15163" width="10.625" style="2" customWidth="1"/>
    <col min="15164" max="15164" width="3.625" style="2" customWidth="1"/>
    <col min="15165" max="15165" width="4" style="2" customWidth="1"/>
    <col min="15166" max="15167" width="3.625" style="2" customWidth="1"/>
    <col min="15168" max="15168" width="4" style="2" customWidth="1"/>
    <col min="15169" max="15170" width="3.625" style="2" customWidth="1"/>
    <col min="15171" max="15171" width="4" style="2" customWidth="1"/>
    <col min="15172" max="15172" width="3.625" style="2" customWidth="1"/>
    <col min="15173" max="15178" width="7.625" style="2" customWidth="1"/>
    <col min="15179" max="15179" width="9.5" style="2" customWidth="1"/>
    <col min="15180" max="15181" width="7.625" style="2" customWidth="1"/>
    <col min="15182" max="15182" width="10.625" style="2" customWidth="1"/>
    <col min="15183" max="15183" width="3.625" style="2" customWidth="1"/>
    <col min="15184" max="15184" width="4" style="2" customWidth="1"/>
    <col min="15185" max="15186" width="3.625" style="2" customWidth="1"/>
    <col min="15187" max="15187" width="4" style="2" customWidth="1"/>
    <col min="15188" max="15189" width="3.625" style="2" customWidth="1"/>
    <col min="15190" max="15190" width="4" style="2" customWidth="1"/>
    <col min="15191" max="15191" width="3.625" style="2" customWidth="1"/>
    <col min="15192" max="15197" width="7.625" style="2" customWidth="1"/>
    <col min="15198" max="15198" width="9.5" style="2" customWidth="1"/>
    <col min="15199" max="15199" width="7.625" style="2" customWidth="1"/>
    <col min="15200" max="15200" width="16.125" style="2" customWidth="1"/>
    <col min="15201" max="15360" width="11" style="2"/>
    <col min="15361" max="15361" width="9" style="2" customWidth="1"/>
    <col min="15362" max="15362" width="10.625" style="2" customWidth="1"/>
    <col min="15363" max="15363" width="3.625" style="2" customWidth="1"/>
    <col min="15364" max="15364" width="4" style="2" customWidth="1"/>
    <col min="15365" max="15365" width="3.875" style="2" customWidth="1"/>
    <col min="15366" max="15366" width="4.5" style="2" customWidth="1"/>
    <col min="15367" max="15367" width="4" style="2" customWidth="1"/>
    <col min="15368" max="15368" width="3.625" style="2" customWidth="1"/>
    <col min="15369" max="15369" width="3.875" style="2" customWidth="1"/>
    <col min="15370" max="15370" width="4" style="2" customWidth="1"/>
    <col min="15371" max="15371" width="3.625" style="2" customWidth="1"/>
    <col min="15372" max="15377" width="7.625" style="2" customWidth="1"/>
    <col min="15378" max="15378" width="9.5" style="2" customWidth="1"/>
    <col min="15379" max="15379" width="7.625" style="2" customWidth="1"/>
    <col min="15380" max="15380" width="6.25" style="2" customWidth="1"/>
    <col min="15381" max="15381" width="10.625" style="2" customWidth="1"/>
    <col min="15382" max="15382" width="3.625" style="2" customWidth="1"/>
    <col min="15383" max="15383" width="4" style="2" customWidth="1"/>
    <col min="15384" max="15385" width="3.625" style="2" customWidth="1"/>
    <col min="15386" max="15386" width="4" style="2" customWidth="1"/>
    <col min="15387" max="15388" width="3.625" style="2" customWidth="1"/>
    <col min="15389" max="15389" width="4" style="2" customWidth="1"/>
    <col min="15390" max="15390" width="3.625" style="2" customWidth="1"/>
    <col min="15391" max="15396" width="7.625" style="2" customWidth="1"/>
    <col min="15397" max="15397" width="9.5" style="2" customWidth="1"/>
    <col min="15398" max="15399" width="7.625" style="2" customWidth="1"/>
    <col min="15400" max="15400" width="10.625" style="2" customWidth="1"/>
    <col min="15401" max="15401" width="3.625" style="2" customWidth="1"/>
    <col min="15402" max="15402" width="4" style="2" customWidth="1"/>
    <col min="15403" max="15404" width="3.625" style="2" customWidth="1"/>
    <col min="15405" max="15405" width="4" style="2" customWidth="1"/>
    <col min="15406" max="15407" width="3.625" style="2" customWidth="1"/>
    <col min="15408" max="15408" width="4" style="2" customWidth="1"/>
    <col min="15409" max="15409" width="3.625" style="2" customWidth="1"/>
    <col min="15410" max="15415" width="7.625" style="2" customWidth="1"/>
    <col min="15416" max="15416" width="9.5" style="2" customWidth="1"/>
    <col min="15417" max="15418" width="7.625" style="2" customWidth="1"/>
    <col min="15419" max="15419" width="10.625" style="2" customWidth="1"/>
    <col min="15420" max="15420" width="3.625" style="2" customWidth="1"/>
    <col min="15421" max="15421" width="4" style="2" customWidth="1"/>
    <col min="15422" max="15423" width="3.625" style="2" customWidth="1"/>
    <col min="15424" max="15424" width="4" style="2" customWidth="1"/>
    <col min="15425" max="15426" width="3.625" style="2" customWidth="1"/>
    <col min="15427" max="15427" width="4" style="2" customWidth="1"/>
    <col min="15428" max="15428" width="3.625" style="2" customWidth="1"/>
    <col min="15429" max="15434" width="7.625" style="2" customWidth="1"/>
    <col min="15435" max="15435" width="9.5" style="2" customWidth="1"/>
    <col min="15436" max="15437" width="7.625" style="2" customWidth="1"/>
    <col min="15438" max="15438" width="10.625" style="2" customWidth="1"/>
    <col min="15439" max="15439" width="3.625" style="2" customWidth="1"/>
    <col min="15440" max="15440" width="4" style="2" customWidth="1"/>
    <col min="15441" max="15442" width="3.625" style="2" customWidth="1"/>
    <col min="15443" max="15443" width="4" style="2" customWidth="1"/>
    <col min="15444" max="15445" width="3.625" style="2" customWidth="1"/>
    <col min="15446" max="15446" width="4" style="2" customWidth="1"/>
    <col min="15447" max="15447" width="3.625" style="2" customWidth="1"/>
    <col min="15448" max="15453" width="7.625" style="2" customWidth="1"/>
    <col min="15454" max="15454" width="9.5" style="2" customWidth="1"/>
    <col min="15455" max="15455" width="7.625" style="2" customWidth="1"/>
    <col min="15456" max="15456" width="16.125" style="2" customWidth="1"/>
    <col min="15457" max="15616" width="11" style="2"/>
    <col min="15617" max="15617" width="9" style="2" customWidth="1"/>
    <col min="15618" max="15618" width="10.625" style="2" customWidth="1"/>
    <col min="15619" max="15619" width="3.625" style="2" customWidth="1"/>
    <col min="15620" max="15620" width="4" style="2" customWidth="1"/>
    <col min="15621" max="15621" width="3.875" style="2" customWidth="1"/>
    <col min="15622" max="15622" width="4.5" style="2" customWidth="1"/>
    <col min="15623" max="15623" width="4" style="2" customWidth="1"/>
    <col min="15624" max="15624" width="3.625" style="2" customWidth="1"/>
    <col min="15625" max="15625" width="3.875" style="2" customWidth="1"/>
    <col min="15626" max="15626" width="4" style="2" customWidth="1"/>
    <col min="15627" max="15627" width="3.625" style="2" customWidth="1"/>
    <col min="15628" max="15633" width="7.625" style="2" customWidth="1"/>
    <col min="15634" max="15634" width="9.5" style="2" customWidth="1"/>
    <col min="15635" max="15635" width="7.625" style="2" customWidth="1"/>
    <col min="15636" max="15636" width="6.25" style="2" customWidth="1"/>
    <col min="15637" max="15637" width="10.625" style="2" customWidth="1"/>
    <col min="15638" max="15638" width="3.625" style="2" customWidth="1"/>
    <col min="15639" max="15639" width="4" style="2" customWidth="1"/>
    <col min="15640" max="15641" width="3.625" style="2" customWidth="1"/>
    <col min="15642" max="15642" width="4" style="2" customWidth="1"/>
    <col min="15643" max="15644" width="3.625" style="2" customWidth="1"/>
    <col min="15645" max="15645" width="4" style="2" customWidth="1"/>
    <col min="15646" max="15646" width="3.625" style="2" customWidth="1"/>
    <col min="15647" max="15652" width="7.625" style="2" customWidth="1"/>
    <col min="15653" max="15653" width="9.5" style="2" customWidth="1"/>
    <col min="15654" max="15655" width="7.625" style="2" customWidth="1"/>
    <col min="15656" max="15656" width="10.625" style="2" customWidth="1"/>
    <col min="15657" max="15657" width="3.625" style="2" customWidth="1"/>
    <col min="15658" max="15658" width="4" style="2" customWidth="1"/>
    <col min="15659" max="15660" width="3.625" style="2" customWidth="1"/>
    <col min="15661" max="15661" width="4" style="2" customWidth="1"/>
    <col min="15662" max="15663" width="3.625" style="2" customWidth="1"/>
    <col min="15664" max="15664" width="4" style="2" customWidth="1"/>
    <col min="15665" max="15665" width="3.625" style="2" customWidth="1"/>
    <col min="15666" max="15671" width="7.625" style="2" customWidth="1"/>
    <col min="15672" max="15672" width="9.5" style="2" customWidth="1"/>
    <col min="15673" max="15674" width="7.625" style="2" customWidth="1"/>
    <col min="15675" max="15675" width="10.625" style="2" customWidth="1"/>
    <col min="15676" max="15676" width="3.625" style="2" customWidth="1"/>
    <col min="15677" max="15677" width="4" style="2" customWidth="1"/>
    <col min="15678" max="15679" width="3.625" style="2" customWidth="1"/>
    <col min="15680" max="15680" width="4" style="2" customWidth="1"/>
    <col min="15681" max="15682" width="3.625" style="2" customWidth="1"/>
    <col min="15683" max="15683" width="4" style="2" customWidth="1"/>
    <col min="15684" max="15684" width="3.625" style="2" customWidth="1"/>
    <col min="15685" max="15690" width="7.625" style="2" customWidth="1"/>
    <col min="15691" max="15691" width="9.5" style="2" customWidth="1"/>
    <col min="15692" max="15693" width="7.625" style="2" customWidth="1"/>
    <col min="15694" max="15694" width="10.625" style="2" customWidth="1"/>
    <col min="15695" max="15695" width="3.625" style="2" customWidth="1"/>
    <col min="15696" max="15696" width="4" style="2" customWidth="1"/>
    <col min="15697" max="15698" width="3.625" style="2" customWidth="1"/>
    <col min="15699" max="15699" width="4" style="2" customWidth="1"/>
    <col min="15700" max="15701" width="3.625" style="2" customWidth="1"/>
    <col min="15702" max="15702" width="4" style="2" customWidth="1"/>
    <col min="15703" max="15703" width="3.625" style="2" customWidth="1"/>
    <col min="15704" max="15709" width="7.625" style="2" customWidth="1"/>
    <col min="15710" max="15710" width="9.5" style="2" customWidth="1"/>
    <col min="15711" max="15711" width="7.625" style="2" customWidth="1"/>
    <col min="15712" max="15712" width="16.125" style="2" customWidth="1"/>
    <col min="15713" max="15872" width="11" style="2"/>
    <col min="15873" max="15873" width="9" style="2" customWidth="1"/>
    <col min="15874" max="15874" width="10.625" style="2" customWidth="1"/>
    <col min="15875" max="15875" width="3.625" style="2" customWidth="1"/>
    <col min="15876" max="15876" width="4" style="2" customWidth="1"/>
    <col min="15877" max="15877" width="3.875" style="2" customWidth="1"/>
    <col min="15878" max="15878" width="4.5" style="2" customWidth="1"/>
    <col min="15879" max="15879" width="4" style="2" customWidth="1"/>
    <col min="15880" max="15880" width="3.625" style="2" customWidth="1"/>
    <col min="15881" max="15881" width="3.875" style="2" customWidth="1"/>
    <col min="15882" max="15882" width="4" style="2" customWidth="1"/>
    <col min="15883" max="15883" width="3.625" style="2" customWidth="1"/>
    <col min="15884" max="15889" width="7.625" style="2" customWidth="1"/>
    <col min="15890" max="15890" width="9.5" style="2" customWidth="1"/>
    <col min="15891" max="15891" width="7.625" style="2" customWidth="1"/>
    <col min="15892" max="15892" width="6.25" style="2" customWidth="1"/>
    <col min="15893" max="15893" width="10.625" style="2" customWidth="1"/>
    <col min="15894" max="15894" width="3.625" style="2" customWidth="1"/>
    <col min="15895" max="15895" width="4" style="2" customWidth="1"/>
    <col min="15896" max="15897" width="3.625" style="2" customWidth="1"/>
    <col min="15898" max="15898" width="4" style="2" customWidth="1"/>
    <col min="15899" max="15900" width="3.625" style="2" customWidth="1"/>
    <col min="15901" max="15901" width="4" style="2" customWidth="1"/>
    <col min="15902" max="15902" width="3.625" style="2" customWidth="1"/>
    <col min="15903" max="15908" width="7.625" style="2" customWidth="1"/>
    <col min="15909" max="15909" width="9.5" style="2" customWidth="1"/>
    <col min="15910" max="15911" width="7.625" style="2" customWidth="1"/>
    <col min="15912" max="15912" width="10.625" style="2" customWidth="1"/>
    <col min="15913" max="15913" width="3.625" style="2" customWidth="1"/>
    <col min="15914" max="15914" width="4" style="2" customWidth="1"/>
    <col min="15915" max="15916" width="3.625" style="2" customWidth="1"/>
    <col min="15917" max="15917" width="4" style="2" customWidth="1"/>
    <col min="15918" max="15919" width="3.625" style="2" customWidth="1"/>
    <col min="15920" max="15920" width="4" style="2" customWidth="1"/>
    <col min="15921" max="15921" width="3.625" style="2" customWidth="1"/>
    <col min="15922" max="15927" width="7.625" style="2" customWidth="1"/>
    <col min="15928" max="15928" width="9.5" style="2" customWidth="1"/>
    <col min="15929" max="15930" width="7.625" style="2" customWidth="1"/>
    <col min="15931" max="15931" width="10.625" style="2" customWidth="1"/>
    <col min="15932" max="15932" width="3.625" style="2" customWidth="1"/>
    <col min="15933" max="15933" width="4" style="2" customWidth="1"/>
    <col min="15934" max="15935" width="3.625" style="2" customWidth="1"/>
    <col min="15936" max="15936" width="4" style="2" customWidth="1"/>
    <col min="15937" max="15938" width="3.625" style="2" customWidth="1"/>
    <col min="15939" max="15939" width="4" style="2" customWidth="1"/>
    <col min="15940" max="15940" width="3.625" style="2" customWidth="1"/>
    <col min="15941" max="15946" width="7.625" style="2" customWidth="1"/>
    <col min="15947" max="15947" width="9.5" style="2" customWidth="1"/>
    <col min="15948" max="15949" width="7.625" style="2" customWidth="1"/>
    <col min="15950" max="15950" width="10.625" style="2" customWidth="1"/>
    <col min="15951" max="15951" width="3.625" style="2" customWidth="1"/>
    <col min="15952" max="15952" width="4" style="2" customWidth="1"/>
    <col min="15953" max="15954" width="3.625" style="2" customWidth="1"/>
    <col min="15955" max="15955" width="4" style="2" customWidth="1"/>
    <col min="15956" max="15957" width="3.625" style="2" customWidth="1"/>
    <col min="15958" max="15958" width="4" style="2" customWidth="1"/>
    <col min="15959" max="15959" width="3.625" style="2" customWidth="1"/>
    <col min="15960" max="15965" width="7.625" style="2" customWidth="1"/>
    <col min="15966" max="15966" width="9.5" style="2" customWidth="1"/>
    <col min="15967" max="15967" width="7.625" style="2" customWidth="1"/>
    <col min="15968" max="15968" width="16.125" style="2" customWidth="1"/>
    <col min="15969" max="16128" width="11" style="2"/>
    <col min="16129" max="16129" width="9" style="2" customWidth="1"/>
    <col min="16130" max="16130" width="10.625" style="2" customWidth="1"/>
    <col min="16131" max="16131" width="3.625" style="2" customWidth="1"/>
    <col min="16132" max="16132" width="4" style="2" customWidth="1"/>
    <col min="16133" max="16133" width="3.875" style="2" customWidth="1"/>
    <col min="16134" max="16134" width="4.5" style="2" customWidth="1"/>
    <col min="16135" max="16135" width="4" style="2" customWidth="1"/>
    <col min="16136" max="16136" width="3.625" style="2" customWidth="1"/>
    <col min="16137" max="16137" width="3.875" style="2" customWidth="1"/>
    <col min="16138" max="16138" width="4" style="2" customWidth="1"/>
    <col min="16139" max="16139" width="3.625" style="2" customWidth="1"/>
    <col min="16140" max="16145" width="7.625" style="2" customWidth="1"/>
    <col min="16146" max="16146" width="9.5" style="2" customWidth="1"/>
    <col min="16147" max="16147" width="7.625" style="2" customWidth="1"/>
    <col min="16148" max="16148" width="6.25" style="2" customWidth="1"/>
    <col min="16149" max="16149" width="10.625" style="2" customWidth="1"/>
    <col min="16150" max="16150" width="3.625" style="2" customWidth="1"/>
    <col min="16151" max="16151" width="4" style="2" customWidth="1"/>
    <col min="16152" max="16153" width="3.625" style="2" customWidth="1"/>
    <col min="16154" max="16154" width="4" style="2" customWidth="1"/>
    <col min="16155" max="16156" width="3.625" style="2" customWidth="1"/>
    <col min="16157" max="16157" width="4" style="2" customWidth="1"/>
    <col min="16158" max="16158" width="3.625" style="2" customWidth="1"/>
    <col min="16159" max="16164" width="7.625" style="2" customWidth="1"/>
    <col min="16165" max="16165" width="9.5" style="2" customWidth="1"/>
    <col min="16166" max="16167" width="7.625" style="2" customWidth="1"/>
    <col min="16168" max="16168" width="10.625" style="2" customWidth="1"/>
    <col min="16169" max="16169" width="3.625" style="2" customWidth="1"/>
    <col min="16170" max="16170" width="4" style="2" customWidth="1"/>
    <col min="16171" max="16172" width="3.625" style="2" customWidth="1"/>
    <col min="16173" max="16173" width="4" style="2" customWidth="1"/>
    <col min="16174" max="16175" width="3.625" style="2" customWidth="1"/>
    <col min="16176" max="16176" width="4" style="2" customWidth="1"/>
    <col min="16177" max="16177" width="3.625" style="2" customWidth="1"/>
    <col min="16178" max="16183" width="7.625" style="2" customWidth="1"/>
    <col min="16184" max="16184" width="9.5" style="2" customWidth="1"/>
    <col min="16185" max="16186" width="7.625" style="2" customWidth="1"/>
    <col min="16187" max="16187" width="10.625" style="2" customWidth="1"/>
    <col min="16188" max="16188" width="3.625" style="2" customWidth="1"/>
    <col min="16189" max="16189" width="4" style="2" customWidth="1"/>
    <col min="16190" max="16191" width="3.625" style="2" customWidth="1"/>
    <col min="16192" max="16192" width="4" style="2" customWidth="1"/>
    <col min="16193" max="16194" width="3.625" style="2" customWidth="1"/>
    <col min="16195" max="16195" width="4" style="2" customWidth="1"/>
    <col min="16196" max="16196" width="3.625" style="2" customWidth="1"/>
    <col min="16197" max="16202" width="7.625" style="2" customWidth="1"/>
    <col min="16203" max="16203" width="9.5" style="2" customWidth="1"/>
    <col min="16204" max="16205" width="7.625" style="2" customWidth="1"/>
    <col min="16206" max="16206" width="10.625" style="2" customWidth="1"/>
    <col min="16207" max="16207" width="3.625" style="2" customWidth="1"/>
    <col min="16208" max="16208" width="4" style="2" customWidth="1"/>
    <col min="16209" max="16210" width="3.625" style="2" customWidth="1"/>
    <col min="16211" max="16211" width="4" style="2" customWidth="1"/>
    <col min="16212" max="16213" width="3.625" style="2" customWidth="1"/>
    <col min="16214" max="16214" width="4" style="2" customWidth="1"/>
    <col min="16215" max="16215" width="3.625" style="2" customWidth="1"/>
    <col min="16216" max="16221" width="7.625" style="2" customWidth="1"/>
    <col min="16222" max="16222" width="9.5" style="2" customWidth="1"/>
    <col min="16223" max="16223" width="7.625" style="2" customWidth="1"/>
    <col min="16224" max="16224" width="16.125" style="2" customWidth="1"/>
    <col min="16225" max="16384" width="11" style="2"/>
  </cols>
  <sheetData>
    <row r="1" spans="2:104" ht="57" customHeight="1">
      <c r="B1" s="457" t="s">
        <v>0</v>
      </c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1"/>
      <c r="U1" s="457" t="s">
        <v>1</v>
      </c>
      <c r="V1" s="457"/>
      <c r="W1" s="457"/>
      <c r="X1" s="457"/>
      <c r="Y1" s="457"/>
      <c r="Z1" s="457"/>
      <c r="AA1" s="457"/>
      <c r="AB1" s="457"/>
      <c r="AC1" s="457"/>
      <c r="AD1" s="457"/>
      <c r="AE1" s="457"/>
      <c r="AF1" s="457"/>
      <c r="AG1" s="457"/>
      <c r="AH1" s="457"/>
      <c r="AI1" s="457"/>
      <c r="AJ1" s="457"/>
      <c r="AK1" s="457"/>
      <c r="AL1" s="457"/>
      <c r="AM1" s="1"/>
      <c r="AN1" s="457" t="s">
        <v>2</v>
      </c>
      <c r="AO1" s="457"/>
      <c r="AP1" s="457"/>
      <c r="AQ1" s="457"/>
      <c r="AR1" s="457"/>
      <c r="AS1" s="457"/>
      <c r="AT1" s="457"/>
      <c r="AU1" s="457"/>
      <c r="AV1" s="457"/>
      <c r="AW1" s="457"/>
      <c r="AX1" s="457"/>
      <c r="AY1" s="457"/>
      <c r="AZ1" s="457"/>
      <c r="BA1" s="457"/>
      <c r="BB1" s="457"/>
      <c r="BC1" s="457"/>
      <c r="BD1" s="457"/>
      <c r="BE1" s="457"/>
      <c r="BF1" s="1"/>
      <c r="BG1" s="458" t="s">
        <v>3</v>
      </c>
      <c r="BH1" s="458"/>
      <c r="BI1" s="458"/>
      <c r="BJ1" s="458"/>
      <c r="BK1" s="458"/>
      <c r="BL1" s="458"/>
      <c r="BM1" s="458"/>
      <c r="BN1" s="458"/>
      <c r="BO1" s="458"/>
      <c r="BP1" s="458"/>
      <c r="BQ1" s="458"/>
      <c r="BR1" s="458"/>
      <c r="BS1" s="458"/>
      <c r="BT1" s="458"/>
      <c r="BU1" s="458"/>
      <c r="BV1" s="458"/>
      <c r="BW1" s="458"/>
      <c r="BX1" s="458"/>
      <c r="BY1" s="1"/>
      <c r="BZ1" s="458" t="s">
        <v>4</v>
      </c>
      <c r="CA1" s="458"/>
      <c r="CB1" s="458"/>
      <c r="CC1" s="458"/>
      <c r="CD1" s="458"/>
      <c r="CE1" s="458"/>
      <c r="CF1" s="458"/>
      <c r="CG1" s="458"/>
      <c r="CH1" s="458"/>
      <c r="CI1" s="458"/>
      <c r="CJ1" s="458"/>
      <c r="CK1" s="458"/>
      <c r="CL1" s="458"/>
      <c r="CM1" s="458"/>
      <c r="CN1" s="458"/>
      <c r="CO1" s="458"/>
      <c r="CP1" s="458"/>
      <c r="CQ1" s="458"/>
      <c r="CR1" s="1"/>
      <c r="CT1" s="459"/>
      <c r="CU1" s="459"/>
      <c r="CV1" s="459"/>
      <c r="CW1" s="459"/>
      <c r="CX1" s="459"/>
      <c r="CY1" s="459"/>
      <c r="CZ1" s="459"/>
    </row>
    <row r="2" spans="2:104" ht="47.25" hidden="1" customHeight="1">
      <c r="B2" s="468"/>
      <c r="C2" s="3" t="e">
        <f>IF(#REF!="","",#REF!)</f>
        <v>#REF!</v>
      </c>
      <c r="D2" s="4" t="s">
        <v>5</v>
      </c>
      <c r="E2" s="5" t="e">
        <f>IF(#REF!="","",#REF!)</f>
        <v>#REF!</v>
      </c>
      <c r="F2" s="3" t="e">
        <f>IF(#REF!="","",#REF!)</f>
        <v>#REF!</v>
      </c>
      <c r="G2" s="4" t="s">
        <v>6</v>
      </c>
      <c r="H2" s="5" t="e">
        <f>IF(#REF!="","",#REF!)</f>
        <v>#REF!</v>
      </c>
      <c r="I2" s="3" t="e">
        <f>IF(#REF!="","",#REF!)</f>
        <v>#REF!</v>
      </c>
      <c r="J2" s="4" t="s">
        <v>6</v>
      </c>
      <c r="K2" s="5" t="e">
        <f>IF(#REF!="","",#REF!)</f>
        <v>#REF!</v>
      </c>
      <c r="L2" s="472">
        <f>COUNTIF(C3:K3,"○")</f>
        <v>0</v>
      </c>
      <c r="M2" s="460">
        <f>COUNTIF(C3:K3,"×")</f>
        <v>0</v>
      </c>
      <c r="N2" s="460">
        <f>COUNTIF(C3:K3,"△")</f>
        <v>0</v>
      </c>
      <c r="O2" s="460">
        <f>L2*3+N2</f>
        <v>0</v>
      </c>
      <c r="P2" s="460" t="e">
        <f>SUM(C2,F2,I2,#REF!,)</f>
        <v>#REF!</v>
      </c>
      <c r="Q2" s="460" t="e">
        <f>SUM(E2,H2,K2,#REF!,)</f>
        <v>#REF!</v>
      </c>
      <c r="R2" s="462" t="e">
        <f>P2-Q2</f>
        <v>#REF!</v>
      </c>
      <c r="S2" s="466"/>
      <c r="U2" s="468"/>
      <c r="V2" s="3" t="e">
        <f>IF(#REF!="","",#REF!)</f>
        <v>#REF!</v>
      </c>
      <c r="W2" s="4" t="s">
        <v>7</v>
      </c>
      <c r="X2" s="5" t="e">
        <f>IF(#REF!="","",#REF!)</f>
        <v>#REF!</v>
      </c>
      <c r="Y2" s="3" t="e">
        <f>IF(#REF!="","",#REF!)</f>
        <v>#REF!</v>
      </c>
      <c r="Z2" s="4" t="s">
        <v>7</v>
      </c>
      <c r="AA2" s="5" t="e">
        <f>IF(#REF!="","",#REF!)</f>
        <v>#REF!</v>
      </c>
      <c r="AB2" s="3" t="e">
        <f>IF(#REF!="","",#REF!)</f>
        <v>#REF!</v>
      </c>
      <c r="AC2" s="4" t="s">
        <v>7</v>
      </c>
      <c r="AD2" s="5" t="e">
        <f>IF(#REF!="","",#REF!)</f>
        <v>#REF!</v>
      </c>
      <c r="AE2" s="470">
        <f>COUNTIF(V3:AD3,"○")</f>
        <v>0</v>
      </c>
      <c r="AF2" s="462">
        <f>COUNTIF(V3:AD3,"×")</f>
        <v>0</v>
      </c>
      <c r="AG2" s="462">
        <f>COUNTIF(V3:AD3,"△")</f>
        <v>0</v>
      </c>
      <c r="AH2" s="462">
        <f>AE2*3+AG2</f>
        <v>0</v>
      </c>
      <c r="AI2" s="462" t="e">
        <f>SUM(V2,Y2,AB2,#REF!,)</f>
        <v>#REF!</v>
      </c>
      <c r="AJ2" s="462" t="e">
        <f>SUM(X2,AA2,AD2,#REF!,)</f>
        <v>#REF!</v>
      </c>
      <c r="AK2" s="462" t="e">
        <f>AI2-AJ2</f>
        <v>#REF!</v>
      </c>
      <c r="AL2" s="464"/>
      <c r="AN2" s="468"/>
      <c r="AO2" s="3" t="e">
        <f>IF(#REF!="","",#REF!)</f>
        <v>#REF!</v>
      </c>
      <c r="AP2" s="4" t="s">
        <v>6</v>
      </c>
      <c r="AQ2" s="5" t="e">
        <f>IF(#REF!="","",#REF!)</f>
        <v>#REF!</v>
      </c>
      <c r="AR2" s="3" t="e">
        <f>IF(#REF!="","",#REF!)</f>
        <v>#REF!</v>
      </c>
      <c r="AS2" s="4" t="s">
        <v>6</v>
      </c>
      <c r="AT2" s="5" t="e">
        <f>IF(#REF!="","",#REF!)</f>
        <v>#REF!</v>
      </c>
      <c r="AU2" s="3" t="e">
        <f>IF(#REF!="","",#REF!)</f>
        <v>#REF!</v>
      </c>
      <c r="AV2" s="4" t="s">
        <v>6</v>
      </c>
      <c r="AW2" s="5" t="e">
        <f>IF(#REF!="","",#REF!)</f>
        <v>#REF!</v>
      </c>
      <c r="AX2" s="472">
        <f>COUNTIF(AO3:AW3,"○")</f>
        <v>0</v>
      </c>
      <c r="AY2" s="460">
        <f>COUNTIF(AO3:AW3,"×")</f>
        <v>0</v>
      </c>
      <c r="AZ2" s="460">
        <f>COUNTIF(AO3:AW3,"△")</f>
        <v>0</v>
      </c>
      <c r="BA2" s="460">
        <f>AX2*3+AZ2</f>
        <v>0</v>
      </c>
      <c r="BB2" s="460" t="e">
        <f>SUM(AO2,AR2,AU2,#REF!,)</f>
        <v>#REF!</v>
      </c>
      <c r="BC2" s="460" t="e">
        <f>SUM(AQ2,AT2,AW2,#REF!,)</f>
        <v>#REF!</v>
      </c>
      <c r="BD2" s="462" t="e">
        <f>BB2-BC2</f>
        <v>#REF!</v>
      </c>
      <c r="BE2" s="466"/>
      <c r="BG2" s="468"/>
      <c r="BH2" s="3" t="e">
        <f>IF(#REF!="","",#REF!)</f>
        <v>#REF!</v>
      </c>
      <c r="BI2" s="4" t="s">
        <v>7</v>
      </c>
      <c r="BJ2" s="5" t="e">
        <f>IF(#REF!="","",#REF!)</f>
        <v>#REF!</v>
      </c>
      <c r="BK2" s="3" t="e">
        <f>IF(#REF!="","",#REF!)</f>
        <v>#REF!</v>
      </c>
      <c r="BL2" s="4" t="s">
        <v>6</v>
      </c>
      <c r="BM2" s="5" t="e">
        <f>IF(#REF!="","",#REF!)</f>
        <v>#REF!</v>
      </c>
      <c r="BN2" s="3" t="e">
        <f>IF(#REF!="","",#REF!)</f>
        <v>#REF!</v>
      </c>
      <c r="BO2" s="4" t="s">
        <v>7</v>
      </c>
      <c r="BP2" s="5" t="e">
        <f>IF(#REF!="","",#REF!)</f>
        <v>#REF!</v>
      </c>
      <c r="BQ2" s="472">
        <f>COUNTIF(BH3:BP3,"○")</f>
        <v>0</v>
      </c>
      <c r="BR2" s="460">
        <f>COUNTIF(BH3:BP3,"×")</f>
        <v>0</v>
      </c>
      <c r="BS2" s="460">
        <f>COUNTIF(BH3:BP3,"△")</f>
        <v>0</v>
      </c>
      <c r="BT2" s="460">
        <f>BQ2*3+BS2</f>
        <v>0</v>
      </c>
      <c r="BU2" s="460" t="e">
        <f>SUM(BH2,BK2,BN2,#REF!,)</f>
        <v>#REF!</v>
      </c>
      <c r="BV2" s="460" t="e">
        <f>SUM(BJ2,BM2,BP2,#REF!,)</f>
        <v>#REF!</v>
      </c>
      <c r="BW2" s="462" t="e">
        <f>BU2-BV2</f>
        <v>#REF!</v>
      </c>
      <c r="BX2" s="466"/>
      <c r="BZ2" s="468"/>
      <c r="CA2" s="3" t="e">
        <f>IF(#REF!="","",#REF!)</f>
        <v>#REF!</v>
      </c>
      <c r="CB2" s="4" t="s">
        <v>6</v>
      </c>
      <c r="CC2" s="5" t="e">
        <f>IF(#REF!="","",#REF!)</f>
        <v>#REF!</v>
      </c>
      <c r="CD2" s="3" t="e">
        <f>IF(#REF!="","",#REF!)</f>
        <v>#REF!</v>
      </c>
      <c r="CE2" s="4" t="s">
        <v>6</v>
      </c>
      <c r="CF2" s="5" t="e">
        <f>IF(#REF!="","",#REF!)</f>
        <v>#REF!</v>
      </c>
      <c r="CG2" s="3" t="e">
        <f>IF(#REF!="","",#REF!)</f>
        <v>#REF!</v>
      </c>
      <c r="CH2" s="4" t="s">
        <v>6</v>
      </c>
      <c r="CI2" s="5" t="e">
        <f>IF(#REF!="","",#REF!)</f>
        <v>#REF!</v>
      </c>
      <c r="CJ2" s="472">
        <f>COUNTIF(CA3:CI3,"○")</f>
        <v>0</v>
      </c>
      <c r="CK2" s="460">
        <f>COUNTIF(CA3:CI3,"×")</f>
        <v>0</v>
      </c>
      <c r="CL2" s="460">
        <f>COUNTIF(CA3:CI3,"△")</f>
        <v>0</v>
      </c>
      <c r="CM2" s="460">
        <f>CJ2*3+CL2</f>
        <v>0</v>
      </c>
      <c r="CN2" s="460" t="e">
        <f>SUM(CA2,CD2,CG2,#REF!,)</f>
        <v>#REF!</v>
      </c>
      <c r="CO2" s="460" t="e">
        <f>SUM(CC2,CF2,CI2,#REF!,)</f>
        <v>#REF!</v>
      </c>
      <c r="CP2" s="462" t="e">
        <f>CN2-CO2</f>
        <v>#REF!</v>
      </c>
      <c r="CQ2" s="466"/>
      <c r="CR2" s="466"/>
    </row>
    <row r="3" spans="2:104" ht="30.75" hidden="1" customHeight="1">
      <c r="B3" s="469"/>
      <c r="C3" s="6"/>
      <c r="D3" s="7" t="e">
        <f>IF(C2="","",IF(C2&gt;E2,"○",IF(C2=E2,"△","×")))</f>
        <v>#REF!</v>
      </c>
      <c r="E3" s="8"/>
      <c r="F3" s="6"/>
      <c r="G3" s="7" t="e">
        <f>IF(F2="","",IF(F2&gt;H2,"○",IF(F2=H2,"△","×")))</f>
        <v>#REF!</v>
      </c>
      <c r="H3" s="8"/>
      <c r="I3" s="6"/>
      <c r="J3" s="7" t="e">
        <f>IF(I2="","",IF(I2&gt;K2,"○",IF(I2=K2,"△","×")))</f>
        <v>#REF!</v>
      </c>
      <c r="K3" s="8"/>
      <c r="L3" s="473"/>
      <c r="M3" s="461"/>
      <c r="N3" s="461"/>
      <c r="O3" s="461"/>
      <c r="P3" s="461"/>
      <c r="Q3" s="461"/>
      <c r="R3" s="463"/>
      <c r="S3" s="467"/>
      <c r="U3" s="469"/>
      <c r="V3" s="6"/>
      <c r="W3" s="7" t="e">
        <f>IF(V2="","",IF(V2&gt;X2,"○",IF(V2=X2,"△","×")))</f>
        <v>#REF!</v>
      </c>
      <c r="X3" s="8"/>
      <c r="Y3" s="6"/>
      <c r="Z3" s="7" t="e">
        <f>IF(Y2="","",IF(Y2&gt;AA2,"○",IF(Y2=AA2,"△","×")))</f>
        <v>#REF!</v>
      </c>
      <c r="AA3" s="8"/>
      <c r="AB3" s="6"/>
      <c r="AC3" s="7" t="e">
        <f>IF(AB2="","",IF(AB2&gt;AD2,"○",IF(AB2=AD2,"△","×")))</f>
        <v>#REF!</v>
      </c>
      <c r="AD3" s="8"/>
      <c r="AE3" s="471"/>
      <c r="AF3" s="463"/>
      <c r="AG3" s="463"/>
      <c r="AH3" s="463"/>
      <c r="AI3" s="463"/>
      <c r="AJ3" s="463"/>
      <c r="AK3" s="463"/>
      <c r="AL3" s="465"/>
      <c r="AN3" s="469"/>
      <c r="AO3" s="6"/>
      <c r="AP3" s="7" t="e">
        <f>IF(AO2="","",IF(AO2&gt;AQ2,"○",IF(AO2=AQ2,"△","×")))</f>
        <v>#REF!</v>
      </c>
      <c r="AQ3" s="8"/>
      <c r="AR3" s="6"/>
      <c r="AS3" s="7" t="e">
        <f>IF(AR2="","",IF(AR2&gt;AT2,"○",IF(AR2=AT2,"△","×")))</f>
        <v>#REF!</v>
      </c>
      <c r="AT3" s="8"/>
      <c r="AU3" s="6"/>
      <c r="AV3" s="7" t="e">
        <f>IF(AU2="","",IF(AU2&gt;AW2,"○",IF(AU2=AW2,"△","×")))</f>
        <v>#REF!</v>
      </c>
      <c r="AW3" s="8"/>
      <c r="AX3" s="473"/>
      <c r="AY3" s="461"/>
      <c r="AZ3" s="461"/>
      <c r="BA3" s="461"/>
      <c r="BB3" s="461"/>
      <c r="BC3" s="461"/>
      <c r="BD3" s="463"/>
      <c r="BE3" s="467"/>
      <c r="BG3" s="469"/>
      <c r="BH3" s="6"/>
      <c r="BI3" s="7" t="e">
        <f>IF(BH2="","",IF(BH2&gt;BJ2,"○",IF(BH2=BJ2,"△","×")))</f>
        <v>#REF!</v>
      </c>
      <c r="BJ3" s="8"/>
      <c r="BK3" s="6"/>
      <c r="BL3" s="7" t="e">
        <f>IF(BK2="","",IF(BK2&gt;BM2,"○",IF(BK2=BM2,"△","×")))</f>
        <v>#REF!</v>
      </c>
      <c r="BM3" s="8"/>
      <c r="BN3" s="6"/>
      <c r="BO3" s="7" t="e">
        <f>IF(BN2="","",IF(BN2&gt;BP2,"○",IF(BN2=BP2,"△","×")))</f>
        <v>#REF!</v>
      </c>
      <c r="BP3" s="8"/>
      <c r="BQ3" s="473"/>
      <c r="BR3" s="461"/>
      <c r="BS3" s="461"/>
      <c r="BT3" s="461"/>
      <c r="BU3" s="461"/>
      <c r="BV3" s="461"/>
      <c r="BW3" s="463"/>
      <c r="BX3" s="467"/>
      <c r="BZ3" s="469"/>
      <c r="CA3" s="6"/>
      <c r="CB3" s="7" t="e">
        <f>IF(CA2="","",IF(CA2&gt;CC2,"○",IF(CA2=CC2,"△","×")))</f>
        <v>#REF!</v>
      </c>
      <c r="CC3" s="8"/>
      <c r="CD3" s="6"/>
      <c r="CE3" s="7" t="e">
        <f>IF(CD2="","",IF(CD2&gt;CF2,"○",IF(CD2=CF2,"△","×")))</f>
        <v>#REF!</v>
      </c>
      <c r="CF3" s="8"/>
      <c r="CG3" s="6"/>
      <c r="CH3" s="7" t="e">
        <f>IF(CG2="","",IF(CG2&gt;CI2,"○",IF(CG2=CI2,"△","×")))</f>
        <v>#REF!</v>
      </c>
      <c r="CI3" s="8"/>
      <c r="CJ3" s="473"/>
      <c r="CK3" s="461"/>
      <c r="CL3" s="461"/>
      <c r="CM3" s="461"/>
      <c r="CN3" s="461"/>
      <c r="CO3" s="461"/>
      <c r="CP3" s="463"/>
      <c r="CQ3" s="467"/>
      <c r="CR3" s="467"/>
    </row>
    <row r="4" spans="2:104" ht="18" customHeight="1">
      <c r="B4" s="9" t="s">
        <v>8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  <c r="S4" s="12"/>
      <c r="U4" s="9" t="s">
        <v>8</v>
      </c>
      <c r="V4" s="13"/>
      <c r="W4" s="10"/>
      <c r="X4" s="10"/>
      <c r="Y4" s="10"/>
      <c r="Z4" s="10"/>
      <c r="AA4" s="10"/>
      <c r="AB4" s="10"/>
      <c r="AC4" s="10"/>
      <c r="AD4" s="10"/>
      <c r="AE4" s="11"/>
      <c r="AF4" s="11"/>
      <c r="AG4" s="11"/>
      <c r="AH4" s="11"/>
      <c r="AI4" s="11"/>
      <c r="AJ4" s="11"/>
      <c r="AK4" s="11"/>
      <c r="AL4" s="14"/>
      <c r="AN4" s="9" t="s">
        <v>8</v>
      </c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1"/>
      <c r="BE4" s="12"/>
      <c r="BG4" s="9" t="s">
        <v>8</v>
      </c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1"/>
      <c r="BX4" s="12"/>
      <c r="BZ4" s="9" t="s">
        <v>8</v>
      </c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1"/>
      <c r="CQ4" s="12"/>
      <c r="CR4" s="12"/>
    </row>
    <row r="5" spans="2:104">
      <c r="B5" s="15" t="s">
        <v>9</v>
      </c>
      <c r="S5" s="16"/>
      <c r="U5" s="15" t="s">
        <v>9</v>
      </c>
      <c r="AL5" s="18"/>
      <c r="AN5" s="15" t="s">
        <v>9</v>
      </c>
      <c r="BG5" s="15" t="s">
        <v>9</v>
      </c>
      <c r="BZ5" s="15" t="s">
        <v>9</v>
      </c>
      <c r="CT5" s="474" t="s">
        <v>10</v>
      </c>
      <c r="CU5" s="474"/>
      <c r="CV5" s="474"/>
      <c r="CW5" s="474"/>
      <c r="CX5" s="474"/>
      <c r="CY5" s="474"/>
      <c r="CZ5" s="474"/>
    </row>
    <row r="6" spans="2:104" ht="14.25" customHeight="1">
      <c r="B6" s="20"/>
      <c r="C6" s="475" t="str">
        <f>B7</f>
        <v>SAKAE</v>
      </c>
      <c r="D6" s="476"/>
      <c r="E6" s="477"/>
      <c r="F6" s="475" t="str">
        <f>B9</f>
        <v>FCジェンティーレ</v>
      </c>
      <c r="G6" s="476"/>
      <c r="H6" s="477"/>
      <c r="I6" s="475" t="str">
        <f>B11</f>
        <v>グランビーノ鈴峰</v>
      </c>
      <c r="J6" s="476"/>
      <c r="K6" s="478"/>
      <c r="L6" s="21" t="s">
        <v>11</v>
      </c>
      <c r="M6" s="22" t="s">
        <v>12</v>
      </c>
      <c r="N6" s="22" t="s">
        <v>13</v>
      </c>
      <c r="O6" s="22" t="s">
        <v>14</v>
      </c>
      <c r="P6" s="22" t="s">
        <v>15</v>
      </c>
      <c r="Q6" s="22" t="s">
        <v>16</v>
      </c>
      <c r="R6" s="22" t="s">
        <v>17</v>
      </c>
      <c r="S6" s="23" t="s">
        <v>18</v>
      </c>
      <c r="U6" s="20"/>
      <c r="V6" s="475" t="str">
        <f>U7</f>
        <v>アレグロッソ旭が丘</v>
      </c>
      <c r="W6" s="476"/>
      <c r="X6" s="477"/>
      <c r="Y6" s="475" t="str">
        <f>U9</f>
        <v>SAKAE</v>
      </c>
      <c r="Z6" s="476"/>
      <c r="AA6" s="477"/>
      <c r="AB6" s="475" t="str">
        <f>U11</f>
        <v>バレンティア白鳥</v>
      </c>
      <c r="AC6" s="476"/>
      <c r="AD6" s="478"/>
      <c r="AE6" s="24" t="s">
        <v>11</v>
      </c>
      <c r="AF6" s="25" t="s">
        <v>12</v>
      </c>
      <c r="AG6" s="25" t="s">
        <v>13</v>
      </c>
      <c r="AH6" s="25" t="s">
        <v>14</v>
      </c>
      <c r="AI6" s="25" t="s">
        <v>15</v>
      </c>
      <c r="AJ6" s="25" t="s">
        <v>16</v>
      </c>
      <c r="AK6" s="25" t="s">
        <v>17</v>
      </c>
      <c r="AL6" s="26" t="s">
        <v>18</v>
      </c>
      <c r="AN6" s="20"/>
      <c r="AO6" s="475" t="str">
        <f>AN7</f>
        <v>FCジェンティーレ</v>
      </c>
      <c r="AP6" s="476"/>
      <c r="AQ6" s="477"/>
      <c r="AR6" s="475" t="str">
        <f>AN9</f>
        <v>アレグロッソ旭が丘</v>
      </c>
      <c r="AS6" s="476"/>
      <c r="AT6" s="477"/>
      <c r="AU6" s="475" t="str">
        <f>AN11</f>
        <v>グランビーノ鈴峰</v>
      </c>
      <c r="AV6" s="476"/>
      <c r="AW6" s="477"/>
      <c r="AX6" s="21" t="s">
        <v>11</v>
      </c>
      <c r="AY6" s="22" t="s">
        <v>12</v>
      </c>
      <c r="AZ6" s="22" t="s">
        <v>13</v>
      </c>
      <c r="BA6" s="22" t="s">
        <v>14</v>
      </c>
      <c r="BB6" s="22" t="s">
        <v>15</v>
      </c>
      <c r="BC6" s="22" t="s">
        <v>16</v>
      </c>
      <c r="BD6" s="22" t="s">
        <v>17</v>
      </c>
      <c r="BE6" s="23" t="s">
        <v>18</v>
      </c>
      <c r="BG6" s="20"/>
      <c r="BH6" s="475" t="str">
        <f>BG7</f>
        <v>SAKAE</v>
      </c>
      <c r="BI6" s="476"/>
      <c r="BJ6" s="477"/>
      <c r="BK6" s="475" t="str">
        <f>BG9</f>
        <v>アレグロッソ旭が丘</v>
      </c>
      <c r="BL6" s="476"/>
      <c r="BM6" s="477"/>
      <c r="BN6" s="475" t="str">
        <f>BG11</f>
        <v>YFT</v>
      </c>
      <c r="BO6" s="476"/>
      <c r="BP6" s="477"/>
      <c r="BQ6" s="21" t="s">
        <v>11</v>
      </c>
      <c r="BR6" s="22" t="s">
        <v>12</v>
      </c>
      <c r="BS6" s="22" t="s">
        <v>13</v>
      </c>
      <c r="BT6" s="22" t="s">
        <v>14</v>
      </c>
      <c r="BU6" s="22" t="s">
        <v>15</v>
      </c>
      <c r="BV6" s="22" t="s">
        <v>16</v>
      </c>
      <c r="BW6" s="22" t="s">
        <v>17</v>
      </c>
      <c r="BX6" s="23" t="s">
        <v>18</v>
      </c>
      <c r="BZ6" s="20"/>
      <c r="CA6" s="475" t="str">
        <f>BZ7</f>
        <v>FCジェンティーレ</v>
      </c>
      <c r="CB6" s="476"/>
      <c r="CC6" s="477"/>
      <c r="CD6" s="475" t="str">
        <f>BZ9</f>
        <v>アレグロッソ旭が丘</v>
      </c>
      <c r="CE6" s="476"/>
      <c r="CF6" s="477"/>
      <c r="CG6" s="475" t="str">
        <f>BZ11</f>
        <v>グランビーノ鈴峰</v>
      </c>
      <c r="CH6" s="476"/>
      <c r="CI6" s="477"/>
      <c r="CJ6" s="21" t="s">
        <v>11</v>
      </c>
      <c r="CK6" s="22" t="s">
        <v>12</v>
      </c>
      <c r="CL6" s="22" t="s">
        <v>13</v>
      </c>
      <c r="CM6" s="22" t="s">
        <v>14</v>
      </c>
      <c r="CN6" s="22" t="s">
        <v>15</v>
      </c>
      <c r="CO6" s="22" t="s">
        <v>16</v>
      </c>
      <c r="CP6" s="22" t="s">
        <v>17</v>
      </c>
      <c r="CQ6" s="23" t="s">
        <v>18</v>
      </c>
      <c r="CR6" s="22" t="s">
        <v>19</v>
      </c>
    </row>
    <row r="7" spans="2:104" ht="18" customHeight="1">
      <c r="B7" s="493" t="s">
        <v>20</v>
      </c>
      <c r="C7" s="27"/>
      <c r="D7" s="28" t="s">
        <v>7</v>
      </c>
      <c r="E7" s="29"/>
      <c r="F7" s="30">
        <v>1</v>
      </c>
      <c r="G7" s="31" t="s">
        <v>7</v>
      </c>
      <c r="H7" s="32">
        <v>3</v>
      </c>
      <c r="I7" s="33">
        <v>4</v>
      </c>
      <c r="J7" s="31" t="s">
        <v>6</v>
      </c>
      <c r="K7" s="32">
        <v>2</v>
      </c>
      <c r="L7" s="495">
        <f>COUNTIF(C8:K8,"○")</f>
        <v>1</v>
      </c>
      <c r="M7" s="483">
        <f>COUNTIF(C8:K8,"×")</f>
        <v>1</v>
      </c>
      <c r="N7" s="483">
        <f>COUNTIF(C8:K8,"△")</f>
        <v>0</v>
      </c>
      <c r="O7" s="483">
        <f>L7*3+N7</f>
        <v>3</v>
      </c>
      <c r="P7" s="483">
        <f>SUM(C7,F7,I7)</f>
        <v>5</v>
      </c>
      <c r="Q7" s="483">
        <f>SUM(E7,H7,K7)</f>
        <v>5</v>
      </c>
      <c r="R7" s="485">
        <f>P7-Q7</f>
        <v>0</v>
      </c>
      <c r="S7" s="487">
        <v>2</v>
      </c>
      <c r="T7" s="34"/>
      <c r="U7" s="489" t="str">
        <f>IF(S35=1,B35,(IF(S37=1,B37,(IF(S39=1,B39,"")))))</f>
        <v>アレグロッソ旭が丘</v>
      </c>
      <c r="V7" s="27"/>
      <c r="W7" s="28" t="s">
        <v>6</v>
      </c>
      <c r="X7" s="29"/>
      <c r="Y7" s="30">
        <v>0</v>
      </c>
      <c r="Z7" s="31" t="s">
        <v>6</v>
      </c>
      <c r="AA7" s="32">
        <v>2</v>
      </c>
      <c r="AB7" s="30">
        <v>8</v>
      </c>
      <c r="AC7" s="31" t="s">
        <v>6</v>
      </c>
      <c r="AD7" s="32">
        <v>1</v>
      </c>
      <c r="AE7" s="491">
        <f>COUNTIF(V8:AD8,"○")</f>
        <v>1</v>
      </c>
      <c r="AF7" s="479">
        <f>COUNTIF(V8:AD8,"×")</f>
        <v>1</v>
      </c>
      <c r="AG7" s="479">
        <f>COUNTIF(V8:AD8,"△")</f>
        <v>0</v>
      </c>
      <c r="AH7" s="479">
        <f>AE7*3+AG7</f>
        <v>3</v>
      </c>
      <c r="AI7" s="479">
        <f>SUM(V7,Y7,AB7)</f>
        <v>8</v>
      </c>
      <c r="AJ7" s="479">
        <f>SUM(X7,AA7,AD7)</f>
        <v>3</v>
      </c>
      <c r="AK7" s="479">
        <f>AI7-AJ7</f>
        <v>5</v>
      </c>
      <c r="AL7" s="481">
        <v>2</v>
      </c>
      <c r="AN7" s="489" t="str">
        <f>IF(AL35=1,U35,(IF(AL37=1,U37,(IF(AL39=1,U39,"")))))</f>
        <v>FCジェンティーレ</v>
      </c>
      <c r="AO7" s="27"/>
      <c r="AP7" s="28" t="s">
        <v>7</v>
      </c>
      <c r="AQ7" s="29"/>
      <c r="AR7" s="30">
        <v>2</v>
      </c>
      <c r="AS7" s="31" t="s">
        <v>6</v>
      </c>
      <c r="AT7" s="32">
        <v>0</v>
      </c>
      <c r="AU7" s="30">
        <v>2</v>
      </c>
      <c r="AV7" s="31" t="s">
        <v>7</v>
      </c>
      <c r="AW7" s="32">
        <v>0</v>
      </c>
      <c r="AX7" s="505">
        <f>COUNTIF(AO8:AW8,"○")</f>
        <v>2</v>
      </c>
      <c r="AY7" s="497">
        <f>COUNTIF(AO8:AW8,"×")</f>
        <v>0</v>
      </c>
      <c r="AZ7" s="497">
        <f>COUNTIF(AO8:AW8,"△")</f>
        <v>0</v>
      </c>
      <c r="BA7" s="497">
        <f>AX7*3+AZ7</f>
        <v>6</v>
      </c>
      <c r="BB7" s="497">
        <f>SUM(AO7,AR7,AU7)</f>
        <v>4</v>
      </c>
      <c r="BC7" s="497">
        <f>SUM(AQ7,AT7,AW7)</f>
        <v>0</v>
      </c>
      <c r="BD7" s="479">
        <f>BB7-BC7</f>
        <v>4</v>
      </c>
      <c r="BE7" s="501">
        <v>1</v>
      </c>
      <c r="BG7" s="489" t="str">
        <f>IF(BE35=1,AN35,(IF(BE37=1,AN37,(IF(BE39=1,AN39,"")))))</f>
        <v>SAKAE</v>
      </c>
      <c r="BH7" s="27"/>
      <c r="BI7" s="28" t="s">
        <v>7</v>
      </c>
      <c r="BJ7" s="29"/>
      <c r="BK7" s="30">
        <v>3</v>
      </c>
      <c r="BL7" s="31" t="s">
        <v>7</v>
      </c>
      <c r="BM7" s="32">
        <v>0</v>
      </c>
      <c r="BN7" s="30">
        <v>4</v>
      </c>
      <c r="BO7" s="31" t="s">
        <v>7</v>
      </c>
      <c r="BP7" s="32">
        <v>0</v>
      </c>
      <c r="BQ7" s="505">
        <f>COUNTIF(BH8:BP8,"○")</f>
        <v>2</v>
      </c>
      <c r="BR7" s="497">
        <f>COUNTIF(BH8:BP8,"×")</f>
        <v>0</v>
      </c>
      <c r="BS7" s="497">
        <f>COUNTIF(BH8:BP8,"△")</f>
        <v>0</v>
      </c>
      <c r="BT7" s="497">
        <f>BQ7*3+BS7</f>
        <v>6</v>
      </c>
      <c r="BU7" s="497">
        <f>SUM(BH7,BK7,BN7)</f>
        <v>7</v>
      </c>
      <c r="BV7" s="497">
        <f>SUM(BJ7,BM7,BP7)</f>
        <v>0</v>
      </c>
      <c r="BW7" s="479">
        <f>BU7-BV7</f>
        <v>7</v>
      </c>
      <c r="BX7" s="501">
        <v>1</v>
      </c>
      <c r="BZ7" s="489" t="str">
        <f>IF(BX35=1,BG35,(IF(BX37=1,BG37,(IF(BX39=1,BG39,"")))))</f>
        <v>FCジェンティーレ</v>
      </c>
      <c r="CA7" s="27"/>
      <c r="CB7" s="28" t="s">
        <v>6</v>
      </c>
      <c r="CC7" s="29"/>
      <c r="CD7" s="30"/>
      <c r="CE7" s="31" t="s">
        <v>7</v>
      </c>
      <c r="CF7" s="32"/>
      <c r="CG7" s="30"/>
      <c r="CH7" s="31" t="s">
        <v>7</v>
      </c>
      <c r="CI7" s="32"/>
      <c r="CJ7" s="505">
        <f>COUNTIF(CA8:CI8,"○")</f>
        <v>0</v>
      </c>
      <c r="CK7" s="497">
        <f>COUNTIF(CA8:CI8,"×")</f>
        <v>0</v>
      </c>
      <c r="CL7" s="497">
        <f>COUNTIF(CA8:CI8,"△")</f>
        <v>0</v>
      </c>
      <c r="CM7" s="497">
        <f>CJ7*3+CL7</f>
        <v>0</v>
      </c>
      <c r="CN7" s="497">
        <f>SUM(CA7,CD7,CG7)</f>
        <v>0</v>
      </c>
      <c r="CO7" s="497">
        <f>SUM(CC7,CF7,CI7)</f>
        <v>0</v>
      </c>
      <c r="CP7" s="479">
        <f>CN7-CO7</f>
        <v>0</v>
      </c>
      <c r="CQ7" s="501"/>
      <c r="CR7" s="517" t="str">
        <f>IF(CQ7=1,1,IF(CQ7=2,2,IF(CQ7=3,3,"")))</f>
        <v/>
      </c>
      <c r="CT7" s="489" t="str">
        <f>IF(CQ7=1,BZ7,(IF(CQ9=1,BZ9,(IF(CQ11=1,BZ11,"")))))</f>
        <v/>
      </c>
      <c r="CU7" s="511"/>
      <c r="CV7" s="507"/>
      <c r="CW7" s="35"/>
      <c r="CX7" s="509"/>
      <c r="CY7" s="511"/>
      <c r="CZ7" s="489" t="str">
        <f>IF(CQ35=1,BZ35,(IF(CQ37=1,BZ37,(IF(CQ39=1,BZ39,"")))))</f>
        <v/>
      </c>
    </row>
    <row r="8" spans="2:104" ht="18" customHeight="1">
      <c r="B8" s="494"/>
      <c r="C8" s="36"/>
      <c r="D8" s="37"/>
      <c r="E8" s="38"/>
      <c r="F8" s="39"/>
      <c r="G8" s="40" t="str">
        <f>IF(F7="","",IF(F7&gt;H7,"○",IF(F7=H7,"△","×")))</f>
        <v>×</v>
      </c>
      <c r="H8" s="41"/>
      <c r="I8" s="39"/>
      <c r="J8" s="40" t="str">
        <f>IF(I7="","",IF(I7&gt;K7,"○",IF(I7=K7,"△","×")))</f>
        <v>○</v>
      </c>
      <c r="K8" s="41"/>
      <c r="L8" s="496"/>
      <c r="M8" s="484"/>
      <c r="N8" s="484"/>
      <c r="O8" s="484"/>
      <c r="P8" s="484"/>
      <c r="Q8" s="484"/>
      <c r="R8" s="486"/>
      <c r="S8" s="488"/>
      <c r="T8" s="34"/>
      <c r="U8" s="490"/>
      <c r="V8" s="36"/>
      <c r="W8" s="37"/>
      <c r="X8" s="38"/>
      <c r="Y8" s="39"/>
      <c r="Z8" s="40" t="str">
        <f>IF(Y7="","",IF(Y7&gt;AA7,"○",IF(Y7=AA7,"△","×")))</f>
        <v>×</v>
      </c>
      <c r="AA8" s="41"/>
      <c r="AB8" s="39"/>
      <c r="AC8" s="40" t="str">
        <f>IF(AB7="","",IF(AB7&gt;AD7,"○",IF(AB7=AD7,"△","×")))</f>
        <v>○</v>
      </c>
      <c r="AD8" s="41"/>
      <c r="AE8" s="492"/>
      <c r="AF8" s="480"/>
      <c r="AG8" s="480"/>
      <c r="AH8" s="480"/>
      <c r="AI8" s="480"/>
      <c r="AJ8" s="480"/>
      <c r="AK8" s="480"/>
      <c r="AL8" s="482"/>
      <c r="AN8" s="490"/>
      <c r="AO8" s="36"/>
      <c r="AP8" s="37"/>
      <c r="AQ8" s="38"/>
      <c r="AR8" s="39"/>
      <c r="AS8" s="40" t="str">
        <f>IF(AR7="","",IF(AR7&gt;AT7,"○",IF(AR7=AT7,"△","×")))</f>
        <v>○</v>
      </c>
      <c r="AT8" s="41"/>
      <c r="AU8" s="39"/>
      <c r="AV8" s="40" t="str">
        <f>IF(AU7="","",IF(AU7&gt;AW7,"○",IF(AU7=AW7,"△","×")))</f>
        <v>○</v>
      </c>
      <c r="AW8" s="41"/>
      <c r="AX8" s="506"/>
      <c r="AY8" s="498"/>
      <c r="AZ8" s="498"/>
      <c r="BA8" s="498"/>
      <c r="BB8" s="498"/>
      <c r="BC8" s="498"/>
      <c r="BD8" s="480"/>
      <c r="BE8" s="502"/>
      <c r="BG8" s="490"/>
      <c r="BH8" s="36"/>
      <c r="BI8" s="37"/>
      <c r="BJ8" s="38"/>
      <c r="BK8" s="39"/>
      <c r="BL8" s="40" t="str">
        <f>IF(BK7="","",IF(BK7&gt;BM7,"○",IF(BK7=BM7,"△","×")))</f>
        <v>○</v>
      </c>
      <c r="BM8" s="41"/>
      <c r="BN8" s="39"/>
      <c r="BO8" s="40" t="str">
        <f>IF(BN7="","",IF(BN7&gt;BP7,"○",IF(BN7=BP7,"△","×")))</f>
        <v>○</v>
      </c>
      <c r="BP8" s="41"/>
      <c r="BQ8" s="506"/>
      <c r="BR8" s="498"/>
      <c r="BS8" s="498"/>
      <c r="BT8" s="498"/>
      <c r="BU8" s="498"/>
      <c r="BV8" s="498"/>
      <c r="BW8" s="480"/>
      <c r="BX8" s="502"/>
      <c r="BZ8" s="490"/>
      <c r="CA8" s="36"/>
      <c r="CB8" s="37"/>
      <c r="CC8" s="38"/>
      <c r="CD8" s="39"/>
      <c r="CE8" s="40" t="str">
        <f>IF(CD7="","",IF(CD7&gt;CF7,"○",IF(CD7=CF7,"△","×")))</f>
        <v/>
      </c>
      <c r="CF8" s="41"/>
      <c r="CG8" s="39"/>
      <c r="CH8" s="40" t="str">
        <f>IF(CG7="","",IF(CG7&gt;CI7,"○",IF(CG7=CI7,"△","×")))</f>
        <v/>
      </c>
      <c r="CI8" s="41"/>
      <c r="CJ8" s="506"/>
      <c r="CK8" s="498"/>
      <c r="CL8" s="498"/>
      <c r="CM8" s="498"/>
      <c r="CN8" s="498"/>
      <c r="CO8" s="498"/>
      <c r="CP8" s="480"/>
      <c r="CQ8" s="502"/>
      <c r="CR8" s="461"/>
      <c r="CT8" s="514"/>
      <c r="CU8" s="512"/>
      <c r="CV8" s="508"/>
      <c r="CW8" s="42"/>
      <c r="CX8" s="510"/>
      <c r="CY8" s="512"/>
      <c r="CZ8" s="514"/>
    </row>
    <row r="9" spans="2:104" ht="18" customHeight="1">
      <c r="B9" s="489" t="s">
        <v>21</v>
      </c>
      <c r="C9" s="43">
        <f>IF(H7="","",H7)</f>
        <v>3</v>
      </c>
      <c r="D9" s="44" t="s">
        <v>6</v>
      </c>
      <c r="E9" s="45">
        <f>IF(F7="","",F7)</f>
        <v>1</v>
      </c>
      <c r="F9" s="27"/>
      <c r="G9" s="28" t="s">
        <v>6</v>
      </c>
      <c r="H9" s="29"/>
      <c r="I9" s="30">
        <v>1</v>
      </c>
      <c r="J9" s="31" t="s">
        <v>7</v>
      </c>
      <c r="K9" s="32">
        <v>2</v>
      </c>
      <c r="L9" s="515">
        <f>COUNTIF(C10:K10,"○")</f>
        <v>1</v>
      </c>
      <c r="M9" s="483">
        <f>COUNTIF(C10:K10,"×")</f>
        <v>1</v>
      </c>
      <c r="N9" s="483">
        <f>COUNTIF(C10:K10,"△")</f>
        <v>0</v>
      </c>
      <c r="O9" s="483">
        <f>L9*3+N9</f>
        <v>3</v>
      </c>
      <c r="P9" s="483">
        <f>SUM(C9,F9,I9)</f>
        <v>4</v>
      </c>
      <c r="Q9" s="483">
        <f>SUM(E9,H9,K9)</f>
        <v>3</v>
      </c>
      <c r="R9" s="485">
        <f>P9-Q9</f>
        <v>1</v>
      </c>
      <c r="S9" s="487">
        <v>1</v>
      </c>
      <c r="T9" s="34"/>
      <c r="U9" s="489" t="str">
        <f>IF(S7=2,B7,(IF(S9=2,B9,(IF(S11=2,B11,"")))))</f>
        <v>SAKAE</v>
      </c>
      <c r="V9" s="43">
        <f>IF(AA7="","",AA7)</f>
        <v>2</v>
      </c>
      <c r="W9" s="44" t="s">
        <v>7</v>
      </c>
      <c r="X9" s="45">
        <f>IF(Y7="","",Y7)</f>
        <v>0</v>
      </c>
      <c r="Y9" s="27"/>
      <c r="Z9" s="28" t="s">
        <v>7</v>
      </c>
      <c r="AA9" s="29"/>
      <c r="AB9" s="30">
        <v>12</v>
      </c>
      <c r="AC9" s="31" t="s">
        <v>7</v>
      </c>
      <c r="AD9" s="32">
        <v>0</v>
      </c>
      <c r="AE9" s="499">
        <f>COUNTIF(V10:AD10,"○")</f>
        <v>2</v>
      </c>
      <c r="AF9" s="479">
        <f>COUNTIF(V10:AD10,"×")</f>
        <v>0</v>
      </c>
      <c r="AG9" s="479">
        <f>COUNTIF(V10:AD10,"△")</f>
        <v>0</v>
      </c>
      <c r="AH9" s="479">
        <f>AE9*3+AG9</f>
        <v>6</v>
      </c>
      <c r="AI9" s="479">
        <f>SUM(V9,Y9,AB9)</f>
        <v>14</v>
      </c>
      <c r="AJ9" s="479">
        <f>SUM(X9,AA9,AD9)</f>
        <v>0</v>
      </c>
      <c r="AK9" s="479">
        <f>AI9-AJ9</f>
        <v>14</v>
      </c>
      <c r="AL9" s="481">
        <v>1</v>
      </c>
      <c r="AN9" s="489" t="str">
        <f>IF(AL7=2,U7,(IF(AL9=2,U9,(IF(AL11=2,U11,"")))))</f>
        <v>アレグロッソ旭が丘</v>
      </c>
      <c r="AO9" s="43">
        <f>IF(AT7="","",AT7)</f>
        <v>0</v>
      </c>
      <c r="AP9" s="44" t="s">
        <v>7</v>
      </c>
      <c r="AQ9" s="45">
        <f>IF(AR7="","",AR7)</f>
        <v>2</v>
      </c>
      <c r="AR9" s="27"/>
      <c r="AS9" s="28" t="s">
        <v>6</v>
      </c>
      <c r="AT9" s="29"/>
      <c r="AU9" s="30">
        <v>3</v>
      </c>
      <c r="AV9" s="31" t="s">
        <v>6</v>
      </c>
      <c r="AW9" s="32">
        <v>0</v>
      </c>
      <c r="AX9" s="503">
        <f>COUNTIF(AO10:AW10,"○")</f>
        <v>1</v>
      </c>
      <c r="AY9" s="497">
        <f>COUNTIF(AO10:AW10,"×")</f>
        <v>1</v>
      </c>
      <c r="AZ9" s="497">
        <f>COUNTIF(AO10:AW10,"△")</f>
        <v>0</v>
      </c>
      <c r="BA9" s="497">
        <f>AX9*3+AZ9</f>
        <v>3</v>
      </c>
      <c r="BB9" s="497">
        <f>SUM(AO9,AR9,AU9)</f>
        <v>3</v>
      </c>
      <c r="BC9" s="497">
        <f>SUM(AQ9,AT9,AW9)</f>
        <v>2</v>
      </c>
      <c r="BD9" s="479">
        <f>BB9-BC9</f>
        <v>1</v>
      </c>
      <c r="BE9" s="501">
        <v>2</v>
      </c>
      <c r="BG9" s="489" t="str">
        <f>IF(BE7=2,AN7,(IF(BE9=2,AN9,(IF(BE11=2,AN11,"")))))</f>
        <v>アレグロッソ旭が丘</v>
      </c>
      <c r="BH9" s="43">
        <f>IF(BM7="","",BM7)</f>
        <v>0</v>
      </c>
      <c r="BI9" s="44" t="s">
        <v>7</v>
      </c>
      <c r="BJ9" s="45">
        <f>IF(BK7="","",BK7)</f>
        <v>3</v>
      </c>
      <c r="BK9" s="27"/>
      <c r="BL9" s="28" t="s">
        <v>7</v>
      </c>
      <c r="BM9" s="29"/>
      <c r="BN9" s="30">
        <v>1</v>
      </c>
      <c r="BO9" s="31" t="s">
        <v>7</v>
      </c>
      <c r="BP9" s="32">
        <v>0</v>
      </c>
      <c r="BQ9" s="503">
        <f>COUNTIF(BH10:BP10,"○")</f>
        <v>1</v>
      </c>
      <c r="BR9" s="497">
        <f>COUNTIF(BH10:BP10,"×")</f>
        <v>1</v>
      </c>
      <c r="BS9" s="497">
        <f>COUNTIF(BH10:BP10,"△")</f>
        <v>0</v>
      </c>
      <c r="BT9" s="497">
        <f>BQ9*3+BS9</f>
        <v>3</v>
      </c>
      <c r="BU9" s="497">
        <f>SUM(BH9,BK9,BN9)</f>
        <v>1</v>
      </c>
      <c r="BV9" s="497">
        <f>SUM(BJ9,BM9,BP9)</f>
        <v>3</v>
      </c>
      <c r="BW9" s="479">
        <f>BU9-BV9</f>
        <v>-2</v>
      </c>
      <c r="BX9" s="501">
        <v>2</v>
      </c>
      <c r="BZ9" s="489" t="str">
        <f>IF(BX7=2,BG7,(IF(BX9=2,BG9,(IF(BX11=2,BG11,"")))))</f>
        <v>アレグロッソ旭が丘</v>
      </c>
      <c r="CA9" s="43" t="str">
        <f>IF(CF7="","",CF7)</f>
        <v/>
      </c>
      <c r="CB9" s="44" t="s">
        <v>7</v>
      </c>
      <c r="CC9" s="45" t="str">
        <f>IF(CD7="","",CD7)</f>
        <v/>
      </c>
      <c r="CD9" s="27"/>
      <c r="CE9" s="28" t="s">
        <v>6</v>
      </c>
      <c r="CF9" s="29"/>
      <c r="CG9" s="30"/>
      <c r="CH9" s="31" t="s">
        <v>7</v>
      </c>
      <c r="CI9" s="32"/>
      <c r="CJ9" s="503">
        <f>COUNTIF(CA10:CI10,"○")</f>
        <v>0</v>
      </c>
      <c r="CK9" s="497">
        <f>COUNTIF(CA10:CI10,"×")</f>
        <v>0</v>
      </c>
      <c r="CL9" s="497">
        <f>COUNTIF(CA10:CI10,"△")</f>
        <v>0</v>
      </c>
      <c r="CM9" s="497">
        <f>CJ9*3+CL9</f>
        <v>0</v>
      </c>
      <c r="CN9" s="497">
        <f>SUM(CA9,CD9,CG9)</f>
        <v>0</v>
      </c>
      <c r="CO9" s="497">
        <f>SUM(CC9,CF9,CI9)</f>
        <v>0</v>
      </c>
      <c r="CP9" s="479">
        <f>CN9-CO9</f>
        <v>0</v>
      </c>
      <c r="CQ9" s="501"/>
      <c r="CR9" s="517" t="str">
        <f>IF(CQ9=1,1,IF(CQ9=2,2,IF(CQ9=3,3,"")))</f>
        <v/>
      </c>
      <c r="CT9" s="514"/>
      <c r="CU9" s="512"/>
      <c r="CV9" s="507"/>
      <c r="CW9" s="42"/>
      <c r="CX9" s="509"/>
      <c r="CY9" s="512"/>
      <c r="CZ9" s="514"/>
    </row>
    <row r="10" spans="2:104" ht="18" customHeight="1">
      <c r="B10" s="490"/>
      <c r="C10" s="46"/>
      <c r="D10" s="47" t="str">
        <f>IF(C9="","",IF(C9&gt;E9,"○",IF(C9=E9,"△","×")))</f>
        <v>○</v>
      </c>
      <c r="E10" s="48"/>
      <c r="F10" s="49"/>
      <c r="G10" s="37" t="str">
        <f>IF(F9="","",IF(F9&gt;H9,"○",IF(F9=H9,"△","×")))</f>
        <v/>
      </c>
      <c r="H10" s="50"/>
      <c r="I10" s="39"/>
      <c r="J10" s="40" t="str">
        <f>IF(I9="","",IF(I9&gt;K9,"○",IF(I9=K9,"△","×")))</f>
        <v>×</v>
      </c>
      <c r="K10" s="41"/>
      <c r="L10" s="516"/>
      <c r="M10" s="484"/>
      <c r="N10" s="484"/>
      <c r="O10" s="484"/>
      <c r="P10" s="484"/>
      <c r="Q10" s="484"/>
      <c r="R10" s="486"/>
      <c r="S10" s="488"/>
      <c r="T10" s="34"/>
      <c r="U10" s="490"/>
      <c r="V10" s="46"/>
      <c r="W10" s="47" t="str">
        <f>IF(V9="","",IF(V9&gt;X9,"○",IF(V9=X9,"△","×")))</f>
        <v>○</v>
      </c>
      <c r="X10" s="48"/>
      <c r="Y10" s="49"/>
      <c r="Z10" s="37" t="str">
        <f>IF(Y9="","",IF(Y9&gt;AA9,"○",IF(Y9=AA9,"△","×")))</f>
        <v/>
      </c>
      <c r="AA10" s="50"/>
      <c r="AB10" s="39"/>
      <c r="AC10" s="40" t="str">
        <f>IF(AB9="","",IF(AB9&gt;AD9,"○",IF(AB9=AD9,"△","×")))</f>
        <v>○</v>
      </c>
      <c r="AD10" s="41"/>
      <c r="AE10" s="500"/>
      <c r="AF10" s="480"/>
      <c r="AG10" s="480"/>
      <c r="AH10" s="480"/>
      <c r="AI10" s="480"/>
      <c r="AJ10" s="480"/>
      <c r="AK10" s="480"/>
      <c r="AL10" s="482"/>
      <c r="AN10" s="490"/>
      <c r="AO10" s="46"/>
      <c r="AP10" s="47" t="str">
        <f>IF(AO9="","",IF(AO9&gt;AQ9,"○",IF(AO9=AQ9,"△","×")))</f>
        <v>×</v>
      </c>
      <c r="AQ10" s="48"/>
      <c r="AR10" s="49"/>
      <c r="AS10" s="37" t="str">
        <f>IF(AR9="","",IF(AR9&gt;AT9,"○",IF(AR9=AT9,"△","×")))</f>
        <v/>
      </c>
      <c r="AT10" s="50"/>
      <c r="AU10" s="39"/>
      <c r="AV10" s="40" t="str">
        <f>IF(AU9="","",IF(AU9&gt;AW9,"○",IF(AU9=AW9,"△","×")))</f>
        <v>○</v>
      </c>
      <c r="AW10" s="41"/>
      <c r="AX10" s="504"/>
      <c r="AY10" s="498"/>
      <c r="AZ10" s="498"/>
      <c r="BA10" s="498"/>
      <c r="BB10" s="498"/>
      <c r="BC10" s="498"/>
      <c r="BD10" s="480"/>
      <c r="BE10" s="502"/>
      <c r="BG10" s="490"/>
      <c r="BH10" s="46"/>
      <c r="BI10" s="47" t="str">
        <f>IF(BH9="","",IF(BH9&gt;BJ9,"○",IF(BH9=BJ9,"△","×")))</f>
        <v>×</v>
      </c>
      <c r="BJ10" s="48"/>
      <c r="BK10" s="49"/>
      <c r="BL10" s="37" t="str">
        <f>IF(BK9="","",IF(BK9&gt;BM9,"○",IF(BK9=BM9,"△","×")))</f>
        <v/>
      </c>
      <c r="BM10" s="50"/>
      <c r="BN10" s="39"/>
      <c r="BO10" s="40" t="str">
        <f>IF(BN9="","",IF(BN9&gt;BP9,"○",IF(BN9=BP9,"△","×")))</f>
        <v>○</v>
      </c>
      <c r="BP10" s="41"/>
      <c r="BQ10" s="504"/>
      <c r="BR10" s="498"/>
      <c r="BS10" s="498"/>
      <c r="BT10" s="498"/>
      <c r="BU10" s="498"/>
      <c r="BV10" s="498"/>
      <c r="BW10" s="480"/>
      <c r="BX10" s="502"/>
      <c r="BZ10" s="490"/>
      <c r="CA10" s="46"/>
      <c r="CB10" s="47" t="str">
        <f>IF(CA9="","",IF(CA9&gt;CC9,"○",IF(CA9=CC9,"△","×")))</f>
        <v/>
      </c>
      <c r="CC10" s="48"/>
      <c r="CD10" s="49"/>
      <c r="CE10" s="37" t="str">
        <f>IF(CD9="","",IF(CD9&gt;CF9,"○",IF(CD9=CF9,"△","×")))</f>
        <v/>
      </c>
      <c r="CF10" s="50"/>
      <c r="CG10" s="39"/>
      <c r="CH10" s="40" t="str">
        <f>IF(CG9="","",IF(CG9&gt;CI9,"○",IF(CG9=CI9,"△","×")))</f>
        <v/>
      </c>
      <c r="CI10" s="41"/>
      <c r="CJ10" s="504"/>
      <c r="CK10" s="498"/>
      <c r="CL10" s="498"/>
      <c r="CM10" s="498"/>
      <c r="CN10" s="498"/>
      <c r="CO10" s="498"/>
      <c r="CP10" s="480"/>
      <c r="CQ10" s="502"/>
      <c r="CR10" s="461"/>
      <c r="CT10" s="490"/>
      <c r="CU10" s="513"/>
      <c r="CV10" s="508"/>
      <c r="CW10" s="42"/>
      <c r="CX10" s="510"/>
      <c r="CY10" s="513"/>
      <c r="CZ10" s="490"/>
    </row>
    <row r="11" spans="2:104" ht="18" customHeight="1">
      <c r="B11" s="489" t="s">
        <v>22</v>
      </c>
      <c r="C11" s="43">
        <f>IF(K7="","",K7)</f>
        <v>2</v>
      </c>
      <c r="D11" s="44" t="s">
        <v>7</v>
      </c>
      <c r="E11" s="45">
        <f>IF(I7="","",I7)</f>
        <v>4</v>
      </c>
      <c r="F11" s="43">
        <f>IF(K9="","",K9)</f>
        <v>2</v>
      </c>
      <c r="G11" s="44" t="s">
        <v>6</v>
      </c>
      <c r="H11" s="45">
        <f>IF(I9="","",I9)</f>
        <v>1</v>
      </c>
      <c r="I11" s="27"/>
      <c r="J11" s="28" t="s">
        <v>6</v>
      </c>
      <c r="K11" s="29"/>
      <c r="L11" s="515">
        <f>COUNTIF(C12:K12,"○")</f>
        <v>1</v>
      </c>
      <c r="M11" s="483">
        <f>COUNTIF(C12:K12,"×")</f>
        <v>1</v>
      </c>
      <c r="N11" s="483">
        <f>COUNTIF(C12:K12,"△")</f>
        <v>0</v>
      </c>
      <c r="O11" s="483">
        <f>L11*3+N11</f>
        <v>3</v>
      </c>
      <c r="P11" s="483">
        <f>SUM(C11,F11,I11)</f>
        <v>4</v>
      </c>
      <c r="Q11" s="483">
        <f>SUM(E11,H11,K11)</f>
        <v>5</v>
      </c>
      <c r="R11" s="485">
        <f>P11-Q11</f>
        <v>-1</v>
      </c>
      <c r="S11" s="487">
        <v>3</v>
      </c>
      <c r="T11" s="34"/>
      <c r="U11" s="489" t="str">
        <f>IF(S16=1,B16,(IF(S18=1,B18,(IF(S20=1,B20,"")))))</f>
        <v>バレンティア白鳥</v>
      </c>
      <c r="V11" s="51">
        <f>IF(AD7="","",AD7)</f>
        <v>1</v>
      </c>
      <c r="W11" s="31" t="s">
        <v>7</v>
      </c>
      <c r="X11" s="52">
        <f>IF(AB7="","",AB7)</f>
        <v>8</v>
      </c>
      <c r="Y11" s="51">
        <f>IF(AD9="","",AD9)</f>
        <v>0</v>
      </c>
      <c r="Z11" s="31" t="s">
        <v>7</v>
      </c>
      <c r="AA11" s="52">
        <f>IF(AB9="","",AB9)</f>
        <v>12</v>
      </c>
      <c r="AB11" s="27"/>
      <c r="AC11" s="28" t="s">
        <v>6</v>
      </c>
      <c r="AD11" s="29"/>
      <c r="AE11" s="499">
        <f>COUNTIF(V12:AD12,"○")</f>
        <v>0</v>
      </c>
      <c r="AF11" s="479">
        <f>COUNTIF(V12:AD12,"×")</f>
        <v>2</v>
      </c>
      <c r="AG11" s="479">
        <f>COUNTIF(V12:AD12,"△")</f>
        <v>0</v>
      </c>
      <c r="AH11" s="479">
        <f>AE11*3+AG11</f>
        <v>0</v>
      </c>
      <c r="AI11" s="479">
        <f>SUM(V11,Y11,AB11)</f>
        <v>1</v>
      </c>
      <c r="AJ11" s="479">
        <f>SUM(X11,AA11,AD11)</f>
        <v>20</v>
      </c>
      <c r="AK11" s="479">
        <f>AI11-AJ11</f>
        <v>-19</v>
      </c>
      <c r="AL11" s="481">
        <v>3</v>
      </c>
      <c r="AN11" s="489" t="str">
        <f>IF(AL16=1,U16,(IF(AL18=1,U18,(IF(AL20=1,U20,"")))))</f>
        <v>グランビーノ鈴峰</v>
      </c>
      <c r="AO11" s="43">
        <f>IF(AW7="","",AW7)</f>
        <v>0</v>
      </c>
      <c r="AP11" s="44" t="s">
        <v>7</v>
      </c>
      <c r="AQ11" s="45">
        <f>IF(AU7="","",AU7)</f>
        <v>2</v>
      </c>
      <c r="AR11" s="43">
        <f>IF(AW9="","",AW9)</f>
        <v>0</v>
      </c>
      <c r="AS11" s="44" t="s">
        <v>7</v>
      </c>
      <c r="AT11" s="45">
        <f>IF(AU9="","",AU9)</f>
        <v>3</v>
      </c>
      <c r="AU11" s="27"/>
      <c r="AV11" s="28" t="s">
        <v>7</v>
      </c>
      <c r="AW11" s="29"/>
      <c r="AX11" s="503">
        <f>COUNTIF(AO12:AW12,"○")</f>
        <v>0</v>
      </c>
      <c r="AY11" s="497">
        <f>COUNTIF(AO12:AW12,"×")</f>
        <v>2</v>
      </c>
      <c r="AZ11" s="497">
        <f>COUNTIF(AO12:AW12,"△")</f>
        <v>0</v>
      </c>
      <c r="BA11" s="497">
        <f>AX11*3+AZ11</f>
        <v>0</v>
      </c>
      <c r="BB11" s="497">
        <f>SUM(AO11,AR11,AU11)</f>
        <v>0</v>
      </c>
      <c r="BC11" s="497">
        <f>SUM(AQ11,AT11,AW11)</f>
        <v>5</v>
      </c>
      <c r="BD11" s="479">
        <f>BB11-BC11</f>
        <v>-5</v>
      </c>
      <c r="BE11" s="501">
        <v>3</v>
      </c>
      <c r="BG11" s="489" t="str">
        <f>IF(BE16=1,AN16,(IF(BE18=1,AN18,(IF(BE20=1,AN20,"")))))</f>
        <v>YFT</v>
      </c>
      <c r="BH11" s="43">
        <f>IF(BP7="","",BP7)</f>
        <v>0</v>
      </c>
      <c r="BI11" s="44" t="s">
        <v>7</v>
      </c>
      <c r="BJ11" s="45">
        <f>IF(BN7="","",BN7)</f>
        <v>4</v>
      </c>
      <c r="BK11" s="43">
        <f>IF(BP9="","",BP9)</f>
        <v>0</v>
      </c>
      <c r="BL11" s="44" t="s">
        <v>7</v>
      </c>
      <c r="BM11" s="45">
        <f>IF(BN9="","",BN9)</f>
        <v>1</v>
      </c>
      <c r="BN11" s="27"/>
      <c r="BO11" s="28" t="s">
        <v>7</v>
      </c>
      <c r="BP11" s="29"/>
      <c r="BQ11" s="503">
        <f>COUNTIF(BH12:BP12,"○")</f>
        <v>0</v>
      </c>
      <c r="BR11" s="497">
        <f>COUNTIF(BH12:BP12,"×")</f>
        <v>2</v>
      </c>
      <c r="BS11" s="497">
        <f>COUNTIF(BH12:BP12,"△")</f>
        <v>0</v>
      </c>
      <c r="BT11" s="497">
        <f>BQ11*3+BS11</f>
        <v>0</v>
      </c>
      <c r="BU11" s="497">
        <f>SUM(BH11,BK11,BN11)</f>
        <v>0</v>
      </c>
      <c r="BV11" s="497">
        <f>SUM(BJ11,BM11,BP11)</f>
        <v>5</v>
      </c>
      <c r="BW11" s="479">
        <f>BU11-BV11</f>
        <v>-5</v>
      </c>
      <c r="BX11" s="501">
        <v>3</v>
      </c>
      <c r="BZ11" s="489" t="str">
        <f>IF(BX16=1,BG16,(IF(BX18=1,BG18,(IF(BX20=1,BG20,"")))))</f>
        <v>グランビーノ鈴峰</v>
      </c>
      <c r="CA11" s="43" t="str">
        <f>IF(CI7="","",CI7)</f>
        <v/>
      </c>
      <c r="CB11" s="44" t="s">
        <v>7</v>
      </c>
      <c r="CC11" s="45" t="str">
        <f>IF(CG7="","",CG7)</f>
        <v/>
      </c>
      <c r="CD11" s="43" t="str">
        <f>IF(CI9="","",CI9)</f>
        <v/>
      </c>
      <c r="CE11" s="44" t="s">
        <v>6</v>
      </c>
      <c r="CF11" s="45" t="str">
        <f>IF(CG9="","",CG9)</f>
        <v/>
      </c>
      <c r="CG11" s="27"/>
      <c r="CH11" s="28" t="s">
        <v>6</v>
      </c>
      <c r="CI11" s="29"/>
      <c r="CJ11" s="503">
        <f>COUNTIF(CA12:CI12,"○")</f>
        <v>0</v>
      </c>
      <c r="CK11" s="497">
        <f>COUNTIF(CA12:CI12,"×")</f>
        <v>0</v>
      </c>
      <c r="CL11" s="497">
        <f>COUNTIF(CA12:CI12,"△")</f>
        <v>0</v>
      </c>
      <c r="CM11" s="497">
        <f>CJ11*3+CL11</f>
        <v>0</v>
      </c>
      <c r="CN11" s="497">
        <f>SUM(CA11,CD11,CG11)</f>
        <v>0</v>
      </c>
      <c r="CO11" s="497">
        <f>SUM(CC11,CF11,CI11)</f>
        <v>0</v>
      </c>
      <c r="CP11" s="479">
        <f>CN11-CO11</f>
        <v>0</v>
      </c>
      <c r="CQ11" s="501"/>
      <c r="CR11" s="517" t="str">
        <f>IF(CQ11=1,1,IF(CQ11=2,2,IF(CQ11=3,3,"")))</f>
        <v/>
      </c>
    </row>
    <row r="12" spans="2:104" ht="18" customHeight="1">
      <c r="B12" s="490"/>
      <c r="C12" s="46"/>
      <c r="D12" s="47" t="str">
        <f>IF(C11="","",IF(C11&gt;E11,"○",IF(C11=E11,"△","×")))</f>
        <v>×</v>
      </c>
      <c r="E12" s="48"/>
      <c r="F12" s="46"/>
      <c r="G12" s="47" t="str">
        <f>IF(F11="","",IF(F11&gt;H11,"○",IF(F11=H11,"△","×")))</f>
        <v>○</v>
      </c>
      <c r="H12" s="48"/>
      <c r="I12" s="49"/>
      <c r="J12" s="37" t="str">
        <f>IF(I11="","",IF(I11&gt;K11,"○",IF(I11=K11,"△","×")))</f>
        <v/>
      </c>
      <c r="K12" s="50"/>
      <c r="L12" s="516"/>
      <c r="M12" s="484"/>
      <c r="N12" s="484"/>
      <c r="O12" s="484"/>
      <c r="P12" s="484"/>
      <c r="Q12" s="484"/>
      <c r="R12" s="486"/>
      <c r="S12" s="488"/>
      <c r="T12" s="34"/>
      <c r="U12" s="490"/>
      <c r="V12" s="46"/>
      <c r="W12" s="40" t="str">
        <f>IF(V11="","",IF(V11&gt;X11,"○",IF(V11=X11,"△","×")))</f>
        <v>×</v>
      </c>
      <c r="X12" s="48"/>
      <c r="Y12" s="46"/>
      <c r="Z12" s="40" t="str">
        <f>IF(Y11="","",IF(Y11&gt;AA11,"○",IF(Y11=AA11,"△","×")))</f>
        <v>×</v>
      </c>
      <c r="AA12" s="48"/>
      <c r="AB12" s="49"/>
      <c r="AC12" s="37" t="str">
        <f>IF(AB11="","",IF(AB11&gt;AD11,"○",IF(AB11=AD11,"△","×")))</f>
        <v/>
      </c>
      <c r="AD12" s="50"/>
      <c r="AE12" s="500"/>
      <c r="AF12" s="480"/>
      <c r="AG12" s="480"/>
      <c r="AH12" s="480"/>
      <c r="AI12" s="480"/>
      <c r="AJ12" s="480"/>
      <c r="AK12" s="480"/>
      <c r="AL12" s="482"/>
      <c r="AN12" s="490"/>
      <c r="AO12" s="46"/>
      <c r="AP12" s="47" t="str">
        <f>IF(AO11="","",IF(AO11&gt;AQ11,"○",IF(AO11=AQ11,"△","×")))</f>
        <v>×</v>
      </c>
      <c r="AQ12" s="48"/>
      <c r="AR12" s="46"/>
      <c r="AS12" s="47" t="str">
        <f>IF(AR11="","",IF(AR11&gt;AT11,"○",IF(AR11=AT11,"△","×")))</f>
        <v>×</v>
      </c>
      <c r="AT12" s="48"/>
      <c r="AU12" s="49"/>
      <c r="AV12" s="37" t="str">
        <f>IF(AU11="","",IF(AU11&gt;AW11,"○",IF(AU11=AW11,"△","×")))</f>
        <v/>
      </c>
      <c r="AW12" s="50"/>
      <c r="AX12" s="504"/>
      <c r="AY12" s="498"/>
      <c r="AZ12" s="498"/>
      <c r="BA12" s="498"/>
      <c r="BB12" s="498"/>
      <c r="BC12" s="498"/>
      <c r="BD12" s="480"/>
      <c r="BE12" s="502"/>
      <c r="BG12" s="490"/>
      <c r="BH12" s="46"/>
      <c r="BI12" s="47" t="str">
        <f>IF(BH11="","",IF(BH11&gt;BJ11,"○",IF(BH11=BJ11,"△","×")))</f>
        <v>×</v>
      </c>
      <c r="BJ12" s="48"/>
      <c r="BK12" s="46"/>
      <c r="BL12" s="47" t="str">
        <f>IF(BK11="","",IF(BK11&gt;BM11,"○",IF(BK11=BM11,"△","×")))</f>
        <v>×</v>
      </c>
      <c r="BM12" s="48"/>
      <c r="BN12" s="49"/>
      <c r="BO12" s="37" t="str">
        <f>IF(BN11="","",IF(BN11&gt;BP11,"○",IF(BN11=BP11,"△","×")))</f>
        <v/>
      </c>
      <c r="BP12" s="50"/>
      <c r="BQ12" s="504"/>
      <c r="BR12" s="498"/>
      <c r="BS12" s="498"/>
      <c r="BT12" s="498"/>
      <c r="BU12" s="498"/>
      <c r="BV12" s="498"/>
      <c r="BW12" s="480"/>
      <c r="BX12" s="502"/>
      <c r="BZ12" s="490"/>
      <c r="CA12" s="46"/>
      <c r="CB12" s="47" t="str">
        <f>IF(CA11="","",IF(CA11&gt;CC11,"○",IF(CA11=CC11,"△","×")))</f>
        <v/>
      </c>
      <c r="CC12" s="48"/>
      <c r="CD12" s="46"/>
      <c r="CE12" s="47" t="str">
        <f>IF(CD11="","",IF(CD11&gt;CF11,"○",IF(CD11=CF11,"△","×")))</f>
        <v/>
      </c>
      <c r="CF12" s="48"/>
      <c r="CG12" s="49"/>
      <c r="CH12" s="37" t="str">
        <f>IF(CG11="","",IF(CG11&gt;CI11,"○",IF(CG11=CI11,"△","×")))</f>
        <v/>
      </c>
      <c r="CI12" s="50"/>
      <c r="CJ12" s="504"/>
      <c r="CK12" s="498"/>
      <c r="CL12" s="498"/>
      <c r="CM12" s="498"/>
      <c r="CN12" s="498"/>
      <c r="CO12" s="498"/>
      <c r="CP12" s="480"/>
      <c r="CQ12" s="502"/>
      <c r="CR12" s="461"/>
    </row>
    <row r="13" spans="2:104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4"/>
      <c r="M13" s="54"/>
      <c r="N13" s="54"/>
      <c r="O13" s="54"/>
      <c r="P13" s="54"/>
      <c r="Q13" s="54"/>
      <c r="R13" s="54"/>
      <c r="S13" s="10"/>
      <c r="T13" s="34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11"/>
      <c r="AF13" s="11"/>
      <c r="AG13" s="11"/>
      <c r="AH13" s="11"/>
      <c r="AI13" s="11"/>
      <c r="AJ13" s="11"/>
      <c r="AK13" s="11"/>
      <c r="AL13" s="11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10"/>
      <c r="AY13" s="10"/>
      <c r="AZ13" s="10"/>
      <c r="BA13" s="10"/>
      <c r="BB13" s="10"/>
      <c r="BC13" s="10"/>
      <c r="BD13" s="10"/>
      <c r="BE13" s="10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10"/>
      <c r="BR13" s="10"/>
      <c r="BS13" s="10"/>
      <c r="BT13" s="10"/>
      <c r="BU13" s="10"/>
      <c r="BV13" s="10"/>
      <c r="BW13" s="10"/>
      <c r="BX13" s="10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10"/>
      <c r="CK13" s="10"/>
      <c r="CL13" s="10"/>
      <c r="CM13" s="10"/>
      <c r="CN13" s="10"/>
      <c r="CO13" s="10"/>
      <c r="CP13" s="10"/>
      <c r="CQ13" s="10"/>
      <c r="CR13" s="10"/>
    </row>
    <row r="14" spans="2:104">
      <c r="B14" s="15" t="s">
        <v>23</v>
      </c>
      <c r="L14" s="55"/>
      <c r="M14" s="55"/>
      <c r="N14" s="55"/>
      <c r="O14" s="55"/>
      <c r="P14" s="55"/>
      <c r="Q14" s="55"/>
      <c r="R14" s="55"/>
      <c r="S14" s="16"/>
      <c r="T14" s="34"/>
      <c r="U14" s="15" t="s">
        <v>23</v>
      </c>
      <c r="AN14" s="15" t="s">
        <v>23</v>
      </c>
      <c r="BG14" s="15" t="s">
        <v>23</v>
      </c>
      <c r="BZ14" s="15" t="s">
        <v>23</v>
      </c>
      <c r="CT14" s="474" t="s">
        <v>24</v>
      </c>
      <c r="CU14" s="474"/>
      <c r="CV14" s="474"/>
      <c r="CW14" s="474"/>
      <c r="CX14" s="474"/>
      <c r="CY14" s="474"/>
      <c r="CZ14" s="474"/>
    </row>
    <row r="15" spans="2:104" ht="14.25" customHeight="1">
      <c r="B15" s="20"/>
      <c r="C15" s="475" t="str">
        <f>B16</f>
        <v>国府</v>
      </c>
      <c r="D15" s="476"/>
      <c r="E15" s="477"/>
      <c r="F15" s="475" t="str">
        <f>B18</f>
        <v>稲生</v>
      </c>
      <c r="G15" s="476"/>
      <c r="H15" s="477"/>
      <c r="I15" s="475" t="str">
        <f>B20</f>
        <v>バレンティア白鳥</v>
      </c>
      <c r="J15" s="476"/>
      <c r="K15" s="478"/>
      <c r="L15" s="57" t="s">
        <v>11</v>
      </c>
      <c r="M15" s="58" t="s">
        <v>12</v>
      </c>
      <c r="N15" s="58" t="s">
        <v>13</v>
      </c>
      <c r="O15" s="58" t="s">
        <v>14</v>
      </c>
      <c r="P15" s="58" t="s">
        <v>15</v>
      </c>
      <c r="Q15" s="58" t="s">
        <v>16</v>
      </c>
      <c r="R15" s="58" t="s">
        <v>17</v>
      </c>
      <c r="S15" s="23" t="s">
        <v>18</v>
      </c>
      <c r="T15" s="34"/>
      <c r="U15" s="59"/>
      <c r="V15" s="475" t="str">
        <f>U16</f>
        <v>グランビーノ鈴峰</v>
      </c>
      <c r="W15" s="476"/>
      <c r="X15" s="477"/>
      <c r="Y15" s="475" t="str">
        <f>U18</f>
        <v>国府</v>
      </c>
      <c r="Z15" s="476"/>
      <c r="AA15" s="477"/>
      <c r="AB15" s="475" t="str">
        <f>U20</f>
        <v>鼓白</v>
      </c>
      <c r="AC15" s="476"/>
      <c r="AD15" s="478"/>
      <c r="AE15" s="24" t="s">
        <v>11</v>
      </c>
      <c r="AF15" s="25" t="s">
        <v>12</v>
      </c>
      <c r="AG15" s="25" t="s">
        <v>13</v>
      </c>
      <c r="AH15" s="25" t="s">
        <v>14</v>
      </c>
      <c r="AI15" s="25" t="s">
        <v>15</v>
      </c>
      <c r="AJ15" s="25" t="s">
        <v>16</v>
      </c>
      <c r="AK15" s="25" t="s">
        <v>17</v>
      </c>
      <c r="AL15" s="26" t="s">
        <v>18</v>
      </c>
      <c r="AN15" s="59"/>
      <c r="AO15" s="475" t="str">
        <f>AN16</f>
        <v>バレンティア白鳥</v>
      </c>
      <c r="AP15" s="476"/>
      <c r="AQ15" s="477"/>
      <c r="AR15" s="475" t="str">
        <f>AN18</f>
        <v>鼓白</v>
      </c>
      <c r="AS15" s="476"/>
      <c r="AT15" s="477"/>
      <c r="AU15" s="475" t="str">
        <f>AN20</f>
        <v>YFT</v>
      </c>
      <c r="AV15" s="476"/>
      <c r="AW15" s="477"/>
      <c r="AX15" s="21" t="s">
        <v>11</v>
      </c>
      <c r="AY15" s="22" t="s">
        <v>12</v>
      </c>
      <c r="AZ15" s="22" t="s">
        <v>13</v>
      </c>
      <c r="BA15" s="22" t="s">
        <v>14</v>
      </c>
      <c r="BB15" s="22" t="s">
        <v>15</v>
      </c>
      <c r="BC15" s="22" t="s">
        <v>16</v>
      </c>
      <c r="BD15" s="22" t="s">
        <v>17</v>
      </c>
      <c r="BE15" s="23" t="s">
        <v>18</v>
      </c>
      <c r="BG15" s="20"/>
      <c r="BH15" s="475" t="str">
        <f>BG16</f>
        <v>グランビーノ鈴峰</v>
      </c>
      <c r="BI15" s="476"/>
      <c r="BJ15" s="477"/>
      <c r="BK15" s="518" t="str">
        <f>BG18</f>
        <v>鼓白</v>
      </c>
      <c r="BL15" s="519"/>
      <c r="BM15" s="520"/>
      <c r="BN15" s="475" t="str">
        <f>BG20</f>
        <v>国府</v>
      </c>
      <c r="BO15" s="476"/>
      <c r="BP15" s="478"/>
      <c r="BQ15" s="21" t="s">
        <v>11</v>
      </c>
      <c r="BR15" s="22" t="s">
        <v>12</v>
      </c>
      <c r="BS15" s="22" t="s">
        <v>13</v>
      </c>
      <c r="BT15" s="22" t="s">
        <v>14</v>
      </c>
      <c r="BU15" s="22" t="s">
        <v>15</v>
      </c>
      <c r="BV15" s="22" t="s">
        <v>16</v>
      </c>
      <c r="BW15" s="22" t="s">
        <v>17</v>
      </c>
      <c r="BX15" s="23" t="s">
        <v>18</v>
      </c>
      <c r="BZ15" s="20"/>
      <c r="CA15" s="475" t="str">
        <f>BZ16</f>
        <v>YFT</v>
      </c>
      <c r="CB15" s="476"/>
      <c r="CC15" s="477"/>
      <c r="CD15" s="518" t="str">
        <f>BZ18</f>
        <v>国府</v>
      </c>
      <c r="CE15" s="519"/>
      <c r="CF15" s="520"/>
      <c r="CG15" s="475" t="str">
        <f>BZ20</f>
        <v>亀山</v>
      </c>
      <c r="CH15" s="476"/>
      <c r="CI15" s="477"/>
      <c r="CJ15" s="21" t="s">
        <v>11</v>
      </c>
      <c r="CK15" s="22" t="s">
        <v>12</v>
      </c>
      <c r="CL15" s="22" t="s">
        <v>13</v>
      </c>
      <c r="CM15" s="22" t="s">
        <v>14</v>
      </c>
      <c r="CN15" s="22" t="s">
        <v>15</v>
      </c>
      <c r="CO15" s="22" t="s">
        <v>16</v>
      </c>
      <c r="CP15" s="22" t="s">
        <v>17</v>
      </c>
      <c r="CQ15" s="23" t="s">
        <v>18</v>
      </c>
      <c r="CR15" s="22" t="s">
        <v>19</v>
      </c>
    </row>
    <row r="16" spans="2:104" ht="18" customHeight="1">
      <c r="B16" s="489" t="s">
        <v>25</v>
      </c>
      <c r="C16" s="27"/>
      <c r="D16" s="28" t="s">
        <v>7</v>
      </c>
      <c r="E16" s="29"/>
      <c r="F16" s="30">
        <v>1</v>
      </c>
      <c r="G16" s="31" t="s">
        <v>7</v>
      </c>
      <c r="H16" s="32">
        <v>0</v>
      </c>
      <c r="I16" s="30">
        <v>0</v>
      </c>
      <c r="J16" s="31" t="s">
        <v>6</v>
      </c>
      <c r="K16" s="32">
        <v>0</v>
      </c>
      <c r="L16" s="495">
        <f>COUNTIF(C17:K17,"○")</f>
        <v>1</v>
      </c>
      <c r="M16" s="483">
        <f>COUNTIF(C17:K17,"×")</f>
        <v>0</v>
      </c>
      <c r="N16" s="483">
        <f>COUNTIF(C17:K17,"△")</f>
        <v>1</v>
      </c>
      <c r="O16" s="483">
        <f>L16*3+N16</f>
        <v>4</v>
      </c>
      <c r="P16" s="483">
        <f>SUM(C16,F16,I16)</f>
        <v>1</v>
      </c>
      <c r="Q16" s="483">
        <f>SUM(E16,H16,K16)</f>
        <v>0</v>
      </c>
      <c r="R16" s="485">
        <f>P16-Q16</f>
        <v>1</v>
      </c>
      <c r="S16" s="501">
        <v>2</v>
      </c>
      <c r="T16" s="34"/>
      <c r="U16" s="489" t="str">
        <f>IF(S7=3,B7,(IF(S9=3,B9,(IF(S11=3,B11,"")))))</f>
        <v>グランビーノ鈴峰</v>
      </c>
      <c r="V16" s="27"/>
      <c r="W16" s="28" t="s">
        <v>6</v>
      </c>
      <c r="X16" s="29"/>
      <c r="Y16" s="30">
        <v>4</v>
      </c>
      <c r="Z16" s="31" t="s">
        <v>26</v>
      </c>
      <c r="AA16" s="32">
        <v>0</v>
      </c>
      <c r="AB16" s="30">
        <v>2</v>
      </c>
      <c r="AC16" s="31" t="s">
        <v>26</v>
      </c>
      <c r="AD16" s="32">
        <v>0</v>
      </c>
      <c r="AE16" s="491">
        <f>COUNTIF(V17:AD17,"○")</f>
        <v>2</v>
      </c>
      <c r="AF16" s="479">
        <f>COUNTIF(V17:AD17,"×")</f>
        <v>0</v>
      </c>
      <c r="AG16" s="479">
        <f>COUNTIF(V17:AD17,"△")</f>
        <v>0</v>
      </c>
      <c r="AH16" s="479">
        <f>AE16*3+AG16</f>
        <v>6</v>
      </c>
      <c r="AI16" s="479">
        <f>SUM(V16,Y16,AB16)</f>
        <v>6</v>
      </c>
      <c r="AJ16" s="479">
        <f>SUM(X16,AA16,AD16)</f>
        <v>0</v>
      </c>
      <c r="AK16" s="479">
        <f>AI16-AJ16</f>
        <v>6</v>
      </c>
      <c r="AL16" s="481">
        <v>1</v>
      </c>
      <c r="AN16" s="489" t="str">
        <f>IF(AL7=3,U7,(IF(AL9=3,U9,(IF(AL11=3,U11,"")))))</f>
        <v>バレンティア白鳥</v>
      </c>
      <c r="AO16" s="27"/>
      <c r="AP16" s="28" t="s">
        <v>7</v>
      </c>
      <c r="AQ16" s="29"/>
      <c r="AR16" s="30">
        <v>0</v>
      </c>
      <c r="AS16" s="31" t="s">
        <v>7</v>
      </c>
      <c r="AT16" s="32">
        <v>2</v>
      </c>
      <c r="AU16" s="30">
        <v>0</v>
      </c>
      <c r="AV16" s="31" t="s">
        <v>6</v>
      </c>
      <c r="AW16" s="32">
        <v>6</v>
      </c>
      <c r="AX16" s="505">
        <f>COUNTIF(AO17:AW17,"○")</f>
        <v>0</v>
      </c>
      <c r="AY16" s="497">
        <f>COUNTIF(AO17:AW17,"×")</f>
        <v>2</v>
      </c>
      <c r="AZ16" s="497">
        <f>COUNTIF(AO17:AW17,"△")</f>
        <v>0</v>
      </c>
      <c r="BA16" s="497">
        <f>AX16*3+AZ16</f>
        <v>0</v>
      </c>
      <c r="BB16" s="497">
        <f>SUM(AO16,AR16,AU16)</f>
        <v>0</v>
      </c>
      <c r="BC16" s="497">
        <f>SUM(AQ16,AT16,AW16)</f>
        <v>8</v>
      </c>
      <c r="BD16" s="479">
        <f>BB16-BC16</f>
        <v>-8</v>
      </c>
      <c r="BE16" s="501">
        <v>3</v>
      </c>
      <c r="BG16" s="489" t="str">
        <f>IF(BE7=3,AN7,(IF(BE9=3,AN9,(IF(BE11=3,AN11,"")))))</f>
        <v>グランビーノ鈴峰</v>
      </c>
      <c r="BH16" s="27"/>
      <c r="BI16" s="28" t="s">
        <v>7</v>
      </c>
      <c r="BJ16" s="29"/>
      <c r="BK16" s="30">
        <v>4</v>
      </c>
      <c r="BL16" s="31" t="s">
        <v>6</v>
      </c>
      <c r="BM16" s="32">
        <v>2</v>
      </c>
      <c r="BN16" s="30">
        <v>3</v>
      </c>
      <c r="BO16" s="31" t="s">
        <v>7</v>
      </c>
      <c r="BP16" s="32">
        <v>3</v>
      </c>
      <c r="BQ16" s="505">
        <f>COUNTIF(BH17:BP17,"○")</f>
        <v>1</v>
      </c>
      <c r="BR16" s="497">
        <f>COUNTIF(BH17:BP17,"×")</f>
        <v>0</v>
      </c>
      <c r="BS16" s="497">
        <f>COUNTIF(BH17:BP17,"△")</f>
        <v>1</v>
      </c>
      <c r="BT16" s="497">
        <f>BQ16*3+BS16</f>
        <v>4</v>
      </c>
      <c r="BU16" s="497">
        <f>SUM(BH16,BK16,BN16)</f>
        <v>7</v>
      </c>
      <c r="BV16" s="497">
        <f>SUM(BJ16,BM16,BP16)</f>
        <v>5</v>
      </c>
      <c r="BW16" s="479">
        <f>BU16-BV16</f>
        <v>2</v>
      </c>
      <c r="BX16" s="501">
        <v>1</v>
      </c>
      <c r="BZ16" s="489" t="str">
        <f>IF(BX7=3,BG7,(IF(BX9=3,BG9,(IF(BX11=3,BG11,"")))))</f>
        <v>YFT</v>
      </c>
      <c r="CA16" s="27"/>
      <c r="CB16" s="28" t="s">
        <v>26</v>
      </c>
      <c r="CC16" s="29"/>
      <c r="CD16" s="30"/>
      <c r="CE16" s="31" t="s">
        <v>6</v>
      </c>
      <c r="CF16" s="32"/>
      <c r="CG16" s="30"/>
      <c r="CH16" s="31" t="s">
        <v>26</v>
      </c>
      <c r="CI16" s="32"/>
      <c r="CJ16" s="505">
        <f>COUNTIF(CA17:CI17,"○")</f>
        <v>0</v>
      </c>
      <c r="CK16" s="497">
        <f>COUNTIF(CA17:CI17,"×")</f>
        <v>0</v>
      </c>
      <c r="CL16" s="497">
        <f>COUNTIF(CA17:CI17,"△")</f>
        <v>0</v>
      </c>
      <c r="CM16" s="497">
        <f>CJ16*3+CL16</f>
        <v>0</v>
      </c>
      <c r="CN16" s="497">
        <f>SUM(CA16,CD16,CG16)</f>
        <v>0</v>
      </c>
      <c r="CO16" s="497">
        <f>SUM(CC16,CF16,CI16)</f>
        <v>0</v>
      </c>
      <c r="CP16" s="479">
        <f>CN16-CO16</f>
        <v>0</v>
      </c>
      <c r="CQ16" s="501"/>
      <c r="CR16" s="517" t="str">
        <f>IF(CQ16=1,4,IF(CQ16=2,5,IF(CQ16=3,6,"")))</f>
        <v/>
      </c>
      <c r="CT16" s="489" t="str">
        <f>IF(CQ7=2,BZ7,(IF(CQ9=2,BZ9,(IF(CQ11=2,BZ11,"")))))</f>
        <v/>
      </c>
      <c r="CU16" s="511"/>
      <c r="CV16" s="507"/>
      <c r="CW16" s="35"/>
      <c r="CX16" s="509"/>
      <c r="CY16" s="511"/>
      <c r="CZ16" s="489" t="str">
        <f>IF(CQ35=2,BZ35,(IF(CQ37=2,BZ37,(IF(CQ39=2,BZ39,"")))))</f>
        <v/>
      </c>
    </row>
    <row r="17" spans="2:104" ht="18" customHeight="1">
      <c r="B17" s="490"/>
      <c r="C17" s="36"/>
      <c r="D17" s="37"/>
      <c r="E17" s="38"/>
      <c r="F17" s="39"/>
      <c r="G17" s="40" t="str">
        <f>IF(F16="","",IF(F16&gt;H16,"○",IF(F16=H16,"△","×")))</f>
        <v>○</v>
      </c>
      <c r="H17" s="41"/>
      <c r="I17" s="39"/>
      <c r="J17" s="40" t="str">
        <f>IF(I16="","",IF(I16&gt;K16,"○",IF(I16=K16,"△","×")))</f>
        <v>△</v>
      </c>
      <c r="K17" s="41"/>
      <c r="L17" s="496"/>
      <c r="M17" s="484"/>
      <c r="N17" s="484"/>
      <c r="O17" s="484"/>
      <c r="P17" s="484"/>
      <c r="Q17" s="484"/>
      <c r="R17" s="486"/>
      <c r="S17" s="502"/>
      <c r="T17" s="34"/>
      <c r="U17" s="490"/>
      <c r="V17" s="36"/>
      <c r="W17" s="37"/>
      <c r="X17" s="38"/>
      <c r="Y17" s="39"/>
      <c r="Z17" s="40" t="str">
        <f>IF(Y16="","",IF(Y16&gt;AA16,"○",IF(Y16=AA16,"△","×")))</f>
        <v>○</v>
      </c>
      <c r="AA17" s="41"/>
      <c r="AB17" s="39"/>
      <c r="AC17" s="40" t="str">
        <f>IF(AB16="","",IF(AB16&gt;AD16,"○",IF(AB16=AD16,"△","×")))</f>
        <v>○</v>
      </c>
      <c r="AD17" s="41"/>
      <c r="AE17" s="492"/>
      <c r="AF17" s="480"/>
      <c r="AG17" s="480"/>
      <c r="AH17" s="480"/>
      <c r="AI17" s="480"/>
      <c r="AJ17" s="480"/>
      <c r="AK17" s="480"/>
      <c r="AL17" s="482"/>
      <c r="AN17" s="490"/>
      <c r="AO17" s="36"/>
      <c r="AP17" s="37"/>
      <c r="AQ17" s="38"/>
      <c r="AR17" s="39"/>
      <c r="AS17" s="40" t="str">
        <f>IF(AR16="","",IF(AR16&gt;AT16,"○",IF(AR16=AT16,"△","×")))</f>
        <v>×</v>
      </c>
      <c r="AT17" s="41"/>
      <c r="AU17" s="39"/>
      <c r="AV17" s="40" t="str">
        <f>IF(AU16="","",IF(AU16&gt;AW16,"○",IF(AU16=AW16,"△","×")))</f>
        <v>×</v>
      </c>
      <c r="AW17" s="41"/>
      <c r="AX17" s="506"/>
      <c r="AY17" s="498"/>
      <c r="AZ17" s="498"/>
      <c r="BA17" s="498"/>
      <c r="BB17" s="498"/>
      <c r="BC17" s="498"/>
      <c r="BD17" s="480"/>
      <c r="BE17" s="502"/>
      <c r="BG17" s="490"/>
      <c r="BH17" s="36"/>
      <c r="BI17" s="37"/>
      <c r="BJ17" s="38"/>
      <c r="BK17" s="39"/>
      <c r="BL17" s="40" t="str">
        <f>IF(BK16="","",IF(BK16&gt;BM16,"○",IF(BK16=BM16,"△","×")))</f>
        <v>○</v>
      </c>
      <c r="BM17" s="41"/>
      <c r="BN17" s="39"/>
      <c r="BO17" s="40" t="str">
        <f>IF(BN16="","",IF(BN16&gt;BP16,"○",IF(BN16=BP16,"△","×")))</f>
        <v>△</v>
      </c>
      <c r="BP17" s="41"/>
      <c r="BQ17" s="506"/>
      <c r="BR17" s="498"/>
      <c r="BS17" s="498"/>
      <c r="BT17" s="498"/>
      <c r="BU17" s="498"/>
      <c r="BV17" s="498"/>
      <c r="BW17" s="480"/>
      <c r="BX17" s="502"/>
      <c r="BZ17" s="490"/>
      <c r="CA17" s="36"/>
      <c r="CB17" s="37"/>
      <c r="CC17" s="38"/>
      <c r="CD17" s="39"/>
      <c r="CE17" s="40" t="str">
        <f>IF(CD16="","",IF(CD16&gt;CF16,"○",IF(CD16=CF16,"△","×")))</f>
        <v/>
      </c>
      <c r="CF17" s="41"/>
      <c r="CG17" s="39"/>
      <c r="CH17" s="40" t="str">
        <f>IF(CG16="","",IF(CG16&gt;CI16,"○",IF(CG16=CI16,"△","×")))</f>
        <v/>
      </c>
      <c r="CI17" s="41"/>
      <c r="CJ17" s="506"/>
      <c r="CK17" s="498"/>
      <c r="CL17" s="498"/>
      <c r="CM17" s="498"/>
      <c r="CN17" s="498"/>
      <c r="CO17" s="498"/>
      <c r="CP17" s="480"/>
      <c r="CQ17" s="502"/>
      <c r="CR17" s="461"/>
      <c r="CT17" s="514"/>
      <c r="CU17" s="512"/>
      <c r="CV17" s="508"/>
      <c r="CW17" s="42"/>
      <c r="CX17" s="510"/>
      <c r="CY17" s="512"/>
      <c r="CZ17" s="514"/>
    </row>
    <row r="18" spans="2:104" ht="18" customHeight="1">
      <c r="B18" s="489" t="s">
        <v>27</v>
      </c>
      <c r="C18" s="43">
        <f>IF(H16="","",H16)</f>
        <v>0</v>
      </c>
      <c r="D18" s="44" t="s">
        <v>6</v>
      </c>
      <c r="E18" s="45">
        <f>IF(F16="","",F16)</f>
        <v>1</v>
      </c>
      <c r="F18" s="27"/>
      <c r="G18" s="28" t="s">
        <v>28</v>
      </c>
      <c r="H18" s="29"/>
      <c r="I18" s="30">
        <v>0</v>
      </c>
      <c r="J18" s="31" t="s">
        <v>26</v>
      </c>
      <c r="K18" s="32">
        <v>2</v>
      </c>
      <c r="L18" s="515">
        <f>COUNTIF(C19:K19,"○")</f>
        <v>0</v>
      </c>
      <c r="M18" s="483">
        <f>COUNTIF(C19:K19,"×")</f>
        <v>2</v>
      </c>
      <c r="N18" s="483">
        <f>COUNTIF(C19:K19,"△")</f>
        <v>0</v>
      </c>
      <c r="O18" s="483">
        <f>L18*3+N18</f>
        <v>0</v>
      </c>
      <c r="P18" s="483">
        <f>SUM(C18,F18,I18)</f>
        <v>0</v>
      </c>
      <c r="Q18" s="483">
        <f>SUM(E18,H18,K18)</f>
        <v>3</v>
      </c>
      <c r="R18" s="485">
        <f>P18-Q18</f>
        <v>-3</v>
      </c>
      <c r="S18" s="501">
        <v>3</v>
      </c>
      <c r="T18" s="34"/>
      <c r="U18" s="489" t="str">
        <f>IF(S16=2,B16,(IF(S18=2,B18,(IF(S20=2,B20,"")))))</f>
        <v>国府</v>
      </c>
      <c r="V18" s="43">
        <f>IF(AA16="","",AA16)</f>
        <v>0</v>
      </c>
      <c r="W18" s="44" t="s">
        <v>7</v>
      </c>
      <c r="X18" s="45">
        <f>IF(Y16="","",Y16)</f>
        <v>4</v>
      </c>
      <c r="Y18" s="27"/>
      <c r="Z18" s="28" t="s">
        <v>28</v>
      </c>
      <c r="AA18" s="29"/>
      <c r="AB18" s="30">
        <v>0</v>
      </c>
      <c r="AC18" s="31" t="s">
        <v>28</v>
      </c>
      <c r="AD18" s="32">
        <v>3</v>
      </c>
      <c r="AE18" s="499">
        <f>COUNTIF(V19:AD19,"○")</f>
        <v>0</v>
      </c>
      <c r="AF18" s="479">
        <f>COUNTIF(V19:AD19,"×")</f>
        <v>2</v>
      </c>
      <c r="AG18" s="479">
        <f>COUNTIF(V19:AD19,"△")</f>
        <v>0</v>
      </c>
      <c r="AH18" s="479">
        <f>AE18*3+AG18</f>
        <v>0</v>
      </c>
      <c r="AI18" s="479">
        <f>SUM(V18,Y18,AB18)</f>
        <v>0</v>
      </c>
      <c r="AJ18" s="479">
        <f>SUM(X18,AA18,AD18)</f>
        <v>7</v>
      </c>
      <c r="AK18" s="479">
        <f>AI18-AJ18</f>
        <v>-7</v>
      </c>
      <c r="AL18" s="481">
        <v>3</v>
      </c>
      <c r="AN18" s="489" t="str">
        <f>IF(AL16=2,U16,(IF(AL18=2,U18,(IF(AL20=2,U20,"")))))</f>
        <v>鼓白</v>
      </c>
      <c r="AO18" s="43">
        <f>IF(AT16="","",AT16)</f>
        <v>2</v>
      </c>
      <c r="AP18" s="44" t="s">
        <v>6</v>
      </c>
      <c r="AQ18" s="45">
        <f>IF(AR16="","",AR16)</f>
        <v>0</v>
      </c>
      <c r="AR18" s="27"/>
      <c r="AS18" s="28" t="s">
        <v>28</v>
      </c>
      <c r="AT18" s="29"/>
      <c r="AU18" s="30">
        <v>0</v>
      </c>
      <c r="AV18" s="31" t="s">
        <v>28</v>
      </c>
      <c r="AW18" s="32">
        <v>4</v>
      </c>
      <c r="AX18" s="503">
        <f>COUNTIF(AO19:AW19,"○")</f>
        <v>1</v>
      </c>
      <c r="AY18" s="497">
        <f>COUNTIF(AO19:AW19,"×")</f>
        <v>1</v>
      </c>
      <c r="AZ18" s="497">
        <f>COUNTIF(AO19:AW19,"△")</f>
        <v>0</v>
      </c>
      <c r="BA18" s="497">
        <f>AX18*3+AZ18</f>
        <v>3</v>
      </c>
      <c r="BB18" s="497">
        <f>SUM(AO18,AR18,AU18)</f>
        <v>2</v>
      </c>
      <c r="BC18" s="497">
        <f>SUM(AQ18,AT18,AW18)</f>
        <v>4</v>
      </c>
      <c r="BD18" s="479">
        <f>BB18-BC18</f>
        <v>-2</v>
      </c>
      <c r="BE18" s="501">
        <v>2</v>
      </c>
      <c r="BG18" s="517" t="str">
        <f>IF(BE16=2,AN16,(IF(BE18=2,AN18,(IF(BE20=2,AN20,"")))))</f>
        <v>鼓白</v>
      </c>
      <c r="BH18" s="43">
        <f>IF(BM16="","",BM16)</f>
        <v>2</v>
      </c>
      <c r="BI18" s="44" t="s">
        <v>26</v>
      </c>
      <c r="BJ18" s="45">
        <f>IF(BK16="","",BK16)</f>
        <v>4</v>
      </c>
      <c r="BK18" s="27"/>
      <c r="BL18" s="28" t="s">
        <v>28</v>
      </c>
      <c r="BM18" s="29"/>
      <c r="BN18" s="30">
        <v>0</v>
      </c>
      <c r="BO18" s="31" t="s">
        <v>7</v>
      </c>
      <c r="BP18" s="32">
        <v>1</v>
      </c>
      <c r="BQ18" s="503">
        <f>COUNTIF(BH19:BP19,"○")</f>
        <v>0</v>
      </c>
      <c r="BR18" s="497">
        <f>COUNTIF(BH19:BP19,"×")</f>
        <v>2</v>
      </c>
      <c r="BS18" s="497">
        <f>COUNTIF(BH19:BP19,"△")</f>
        <v>0</v>
      </c>
      <c r="BT18" s="497">
        <f>BQ18*3+BS18</f>
        <v>0</v>
      </c>
      <c r="BU18" s="497">
        <f>SUM(BH18,BK18,BN18)</f>
        <v>2</v>
      </c>
      <c r="BV18" s="497">
        <f>SUM(BJ18,BM18,BP18)</f>
        <v>5</v>
      </c>
      <c r="BW18" s="479">
        <f>BU18-BV18</f>
        <v>-3</v>
      </c>
      <c r="BX18" s="501">
        <v>3</v>
      </c>
      <c r="BZ18" s="517" t="str">
        <f>IF(BX16=2,BG16,(IF(BX18=2,BG18,(IF(BX20=2,BG20,"")))))</f>
        <v>国府</v>
      </c>
      <c r="CA18" s="43" t="str">
        <f>IF(CF16="","",CF16)</f>
        <v/>
      </c>
      <c r="CB18" s="44" t="s">
        <v>26</v>
      </c>
      <c r="CC18" s="45" t="str">
        <f>IF(CD16="","",CD16)</f>
        <v/>
      </c>
      <c r="CD18" s="27"/>
      <c r="CE18" s="28" t="s">
        <v>6</v>
      </c>
      <c r="CF18" s="29"/>
      <c r="CG18" s="30"/>
      <c r="CH18" s="31" t="s">
        <v>28</v>
      </c>
      <c r="CI18" s="32"/>
      <c r="CJ18" s="503">
        <f>COUNTIF(CA19:CI19,"○")</f>
        <v>0</v>
      </c>
      <c r="CK18" s="497">
        <f>COUNTIF(CA19:CI19,"×")</f>
        <v>0</v>
      </c>
      <c r="CL18" s="497">
        <f>COUNTIF(CA19:CI19,"△")</f>
        <v>0</v>
      </c>
      <c r="CM18" s="497">
        <f>CJ18*3+CL18</f>
        <v>0</v>
      </c>
      <c r="CN18" s="497">
        <f>SUM(CA18,CD18,CG18)</f>
        <v>0</v>
      </c>
      <c r="CO18" s="497">
        <f>SUM(CC18,CF18,CI18)</f>
        <v>0</v>
      </c>
      <c r="CP18" s="479">
        <f>CN18-CO18</f>
        <v>0</v>
      </c>
      <c r="CQ18" s="501"/>
      <c r="CR18" s="517" t="str">
        <f>IF(CQ18=1,4,IF(CQ18=2,5,IF(CQ18=3,6,"")))</f>
        <v/>
      </c>
      <c r="CT18" s="514"/>
      <c r="CU18" s="512"/>
      <c r="CV18" s="507"/>
      <c r="CW18" s="42"/>
      <c r="CX18" s="509"/>
      <c r="CY18" s="512"/>
      <c r="CZ18" s="514"/>
    </row>
    <row r="19" spans="2:104" ht="18" customHeight="1">
      <c r="B19" s="490"/>
      <c r="C19" s="46"/>
      <c r="D19" s="47" t="str">
        <f>IF(C18="","",IF(C18&gt;E18,"○",IF(C18=E18,"△","×")))</f>
        <v>×</v>
      </c>
      <c r="E19" s="48"/>
      <c r="F19" s="49"/>
      <c r="G19" s="37" t="str">
        <f>IF(F18="","",IF(F18&gt;H18,"○",IF(F18=H18,"△","×")))</f>
        <v/>
      </c>
      <c r="H19" s="50"/>
      <c r="I19" s="39"/>
      <c r="J19" s="40" t="str">
        <f>IF(I18="","",IF(I18&gt;K18,"○",IF(I18=K18,"△","×")))</f>
        <v>×</v>
      </c>
      <c r="K19" s="41"/>
      <c r="L19" s="516"/>
      <c r="M19" s="484"/>
      <c r="N19" s="484"/>
      <c r="O19" s="484"/>
      <c r="P19" s="484"/>
      <c r="Q19" s="484"/>
      <c r="R19" s="486"/>
      <c r="S19" s="502"/>
      <c r="T19" s="34"/>
      <c r="U19" s="490"/>
      <c r="V19" s="46"/>
      <c r="W19" s="47" t="str">
        <f>IF(V18="","",IF(V18&gt;X18,"○",IF(V18=X18,"△","×")))</f>
        <v>×</v>
      </c>
      <c r="X19" s="48"/>
      <c r="Y19" s="49"/>
      <c r="Z19" s="37" t="str">
        <f>IF(Y18="","",IF(Y18&gt;AA18,"○",IF(Y18=AA18,"△","×")))</f>
        <v/>
      </c>
      <c r="AA19" s="50"/>
      <c r="AB19" s="39"/>
      <c r="AC19" s="40" t="str">
        <f>IF(AB18="","",IF(AB18&gt;AD18,"○",IF(AB18=AD18,"△","×")))</f>
        <v>×</v>
      </c>
      <c r="AD19" s="41"/>
      <c r="AE19" s="500"/>
      <c r="AF19" s="480"/>
      <c r="AG19" s="480"/>
      <c r="AH19" s="480"/>
      <c r="AI19" s="480"/>
      <c r="AJ19" s="480"/>
      <c r="AK19" s="480"/>
      <c r="AL19" s="482"/>
      <c r="AN19" s="490"/>
      <c r="AO19" s="46"/>
      <c r="AP19" s="47" t="str">
        <f>IF(AO18="","",IF(AO18&gt;AQ18,"○",IF(AO18=AQ18,"△","×")))</f>
        <v>○</v>
      </c>
      <c r="AQ19" s="48"/>
      <c r="AR19" s="49"/>
      <c r="AS19" s="37" t="str">
        <f>IF(AR18="","",IF(AR18&gt;AT18,"○",IF(AR18=AT18,"△","×")))</f>
        <v/>
      </c>
      <c r="AT19" s="50"/>
      <c r="AU19" s="39"/>
      <c r="AV19" s="40" t="str">
        <f>IF(AU18="","",IF(AU18&gt;AW18,"○",IF(AU18=AW18,"△","×")))</f>
        <v>×</v>
      </c>
      <c r="AW19" s="41"/>
      <c r="AX19" s="504"/>
      <c r="AY19" s="498"/>
      <c r="AZ19" s="498"/>
      <c r="BA19" s="498"/>
      <c r="BB19" s="498"/>
      <c r="BC19" s="498"/>
      <c r="BD19" s="480"/>
      <c r="BE19" s="502"/>
      <c r="BG19" s="461"/>
      <c r="BH19" s="46"/>
      <c r="BI19" s="47" t="str">
        <f>IF(BH18="","",IF(BH18&gt;BJ18,"○",IF(BH18=BJ18,"△","×")))</f>
        <v>×</v>
      </c>
      <c r="BJ19" s="48"/>
      <c r="BK19" s="49"/>
      <c r="BL19" s="37" t="str">
        <f>IF(BK18="","",IF(BK18&gt;BM18,"○",IF(BK18=BM18,"△","×")))</f>
        <v/>
      </c>
      <c r="BM19" s="50"/>
      <c r="BN19" s="39"/>
      <c r="BO19" s="40" t="str">
        <f>IF(BN18="","",IF(BN18&gt;BP18,"○",IF(BN18=BP18,"△","×")))</f>
        <v>×</v>
      </c>
      <c r="BP19" s="41"/>
      <c r="BQ19" s="504"/>
      <c r="BR19" s="498"/>
      <c r="BS19" s="498"/>
      <c r="BT19" s="498"/>
      <c r="BU19" s="498"/>
      <c r="BV19" s="498"/>
      <c r="BW19" s="480"/>
      <c r="BX19" s="502"/>
      <c r="BZ19" s="461"/>
      <c r="CA19" s="46"/>
      <c r="CB19" s="47" t="str">
        <f>IF(CA18="","",IF(CA18&gt;CC18,"○",IF(CA18=CC18,"△","×")))</f>
        <v/>
      </c>
      <c r="CC19" s="48"/>
      <c r="CD19" s="49"/>
      <c r="CE19" s="37" t="str">
        <f>IF(CD18="","",IF(CD18&gt;CF18,"○",IF(CD18=CF18,"△","×")))</f>
        <v/>
      </c>
      <c r="CF19" s="50"/>
      <c r="CG19" s="39"/>
      <c r="CH19" s="40" t="str">
        <f>IF(CG18="","",IF(CG18&gt;CI18,"○",IF(CG18=CI18,"△","×")))</f>
        <v/>
      </c>
      <c r="CI19" s="41"/>
      <c r="CJ19" s="504"/>
      <c r="CK19" s="498"/>
      <c r="CL19" s="498"/>
      <c r="CM19" s="498"/>
      <c r="CN19" s="498"/>
      <c r="CO19" s="498"/>
      <c r="CP19" s="480"/>
      <c r="CQ19" s="502"/>
      <c r="CR19" s="461"/>
      <c r="CT19" s="490"/>
      <c r="CU19" s="513"/>
      <c r="CV19" s="508"/>
      <c r="CW19" s="42"/>
      <c r="CX19" s="510"/>
      <c r="CY19" s="513"/>
      <c r="CZ19" s="490"/>
    </row>
    <row r="20" spans="2:104" ht="18" customHeight="1">
      <c r="B20" s="489" t="s">
        <v>29</v>
      </c>
      <c r="C20" s="43">
        <f>IF(K16="","",K16)</f>
        <v>0</v>
      </c>
      <c r="D20" s="44" t="s">
        <v>28</v>
      </c>
      <c r="E20" s="45">
        <f>IF(I16="","",I16)</f>
        <v>0</v>
      </c>
      <c r="F20" s="43">
        <f>IF(K18="","",K18)</f>
        <v>2</v>
      </c>
      <c r="G20" s="44" t="s">
        <v>26</v>
      </c>
      <c r="H20" s="45">
        <f>IF(I18="","",I18)</f>
        <v>0</v>
      </c>
      <c r="I20" s="27"/>
      <c r="J20" s="28" t="s">
        <v>7</v>
      </c>
      <c r="K20" s="29"/>
      <c r="L20" s="515">
        <f>COUNTIF(C21:K21,"○")</f>
        <v>1</v>
      </c>
      <c r="M20" s="483">
        <f>COUNTIF(C21:K21,"×")</f>
        <v>0</v>
      </c>
      <c r="N20" s="483">
        <f>COUNTIF(C21:K21,"△")</f>
        <v>1</v>
      </c>
      <c r="O20" s="483">
        <f>L20*3+N20</f>
        <v>4</v>
      </c>
      <c r="P20" s="483">
        <f>SUM(C20,F20,I20)</f>
        <v>2</v>
      </c>
      <c r="Q20" s="483">
        <f>SUM(E20,H20,K20)</f>
        <v>0</v>
      </c>
      <c r="R20" s="485">
        <f>P20-Q20</f>
        <v>2</v>
      </c>
      <c r="S20" s="501">
        <v>1</v>
      </c>
      <c r="T20" s="34"/>
      <c r="U20" s="489" t="str">
        <f>IF(S25=1,B25,(IF(S27=1,B27,(IF(S29=1,B29,"")))))</f>
        <v>鼓白</v>
      </c>
      <c r="V20" s="51">
        <f>IF(AD16="","",AD16)</f>
        <v>0</v>
      </c>
      <c r="W20" s="31" t="s">
        <v>28</v>
      </c>
      <c r="X20" s="52">
        <f>IF(AB16="","",AB16)</f>
        <v>2</v>
      </c>
      <c r="Y20" s="51">
        <f>IF(AD18="","",AD18)</f>
        <v>3</v>
      </c>
      <c r="Z20" s="31" t="s">
        <v>26</v>
      </c>
      <c r="AA20" s="52">
        <f>IF(AB18="","",AB18)</f>
        <v>0</v>
      </c>
      <c r="AB20" s="27"/>
      <c r="AC20" s="28" t="s">
        <v>28</v>
      </c>
      <c r="AD20" s="29"/>
      <c r="AE20" s="499">
        <f>COUNTIF(V21:AD21,"○")</f>
        <v>1</v>
      </c>
      <c r="AF20" s="479">
        <f>COUNTIF(V21:AD21,"×")</f>
        <v>1</v>
      </c>
      <c r="AG20" s="479">
        <f>COUNTIF(V21:AD21,"△")</f>
        <v>0</v>
      </c>
      <c r="AH20" s="479">
        <f>AE20*3+AG20</f>
        <v>3</v>
      </c>
      <c r="AI20" s="479">
        <f>SUM(V20,Y20,AB20)</f>
        <v>3</v>
      </c>
      <c r="AJ20" s="479">
        <f>SUM(X20,AA20,AD20)</f>
        <v>2</v>
      </c>
      <c r="AK20" s="479">
        <f>AI20-AJ20</f>
        <v>1</v>
      </c>
      <c r="AL20" s="481">
        <v>2</v>
      </c>
      <c r="AN20" s="489" t="str">
        <f>IF(AL25=1,U25,(IF(AL27=1,U27,(IF(AL29=1,U29,"")))))</f>
        <v>YFT</v>
      </c>
      <c r="AO20" s="43">
        <f>IF(AW16="","",AW16)</f>
        <v>6</v>
      </c>
      <c r="AP20" s="44" t="s">
        <v>7</v>
      </c>
      <c r="AQ20" s="45">
        <f>IF(AU16="","",AU16)</f>
        <v>0</v>
      </c>
      <c r="AR20" s="43">
        <f>IF(AW18="","",AW18)</f>
        <v>4</v>
      </c>
      <c r="AS20" s="44" t="s">
        <v>26</v>
      </c>
      <c r="AT20" s="45">
        <f>IF(AU18="","",AU18)</f>
        <v>0</v>
      </c>
      <c r="AU20" s="27"/>
      <c r="AV20" s="28" t="s">
        <v>6</v>
      </c>
      <c r="AW20" s="29"/>
      <c r="AX20" s="503">
        <f>COUNTIF(AO21:AW21,"○")</f>
        <v>2</v>
      </c>
      <c r="AY20" s="497">
        <f>COUNTIF(AO21:AW21,"×")</f>
        <v>0</v>
      </c>
      <c r="AZ20" s="497">
        <f>COUNTIF(AO21:AW21,"△")</f>
        <v>0</v>
      </c>
      <c r="BA20" s="497">
        <f>AX20*3+AZ20</f>
        <v>6</v>
      </c>
      <c r="BB20" s="497">
        <f>SUM(AO20,AR20,AU20)</f>
        <v>10</v>
      </c>
      <c r="BC20" s="497">
        <f>SUM(AQ20,AT20,AW20)</f>
        <v>0</v>
      </c>
      <c r="BD20" s="479">
        <f>BB20-BC20</f>
        <v>10</v>
      </c>
      <c r="BE20" s="501">
        <v>1</v>
      </c>
      <c r="BG20" s="489" t="str">
        <f>IF(BE25=1,AN25,(IF(BE27=1,AN27,(IF(BE29=1,AN29,"")))))</f>
        <v>国府</v>
      </c>
      <c r="BH20" s="43">
        <f>IF(BP16="","",BP16)</f>
        <v>3</v>
      </c>
      <c r="BI20" s="44" t="s">
        <v>7</v>
      </c>
      <c r="BJ20" s="45">
        <f>IF(BN16="","",BN16)</f>
        <v>3</v>
      </c>
      <c r="BK20" s="43">
        <f>IF(BP18="","",BP18)</f>
        <v>1</v>
      </c>
      <c r="BL20" s="44" t="s">
        <v>28</v>
      </c>
      <c r="BM20" s="45">
        <f>IF(BN18="","",BN18)</f>
        <v>0</v>
      </c>
      <c r="BN20" s="27"/>
      <c r="BO20" s="28" t="s">
        <v>28</v>
      </c>
      <c r="BP20" s="29"/>
      <c r="BQ20" s="503">
        <f>COUNTIF(BH21:BP21,"○")</f>
        <v>1</v>
      </c>
      <c r="BR20" s="497">
        <f>COUNTIF(BH21:BP21,"×")</f>
        <v>0</v>
      </c>
      <c r="BS20" s="497">
        <f>COUNTIF(BH21:BP21,"△")</f>
        <v>1</v>
      </c>
      <c r="BT20" s="497">
        <f>BQ20*3+BS20</f>
        <v>4</v>
      </c>
      <c r="BU20" s="497">
        <f>SUM(BH20,BK20,BN20)</f>
        <v>4</v>
      </c>
      <c r="BV20" s="497">
        <f>SUM(BJ20,BM20,BP20)</f>
        <v>3</v>
      </c>
      <c r="BW20" s="479">
        <f>BU20-BV20</f>
        <v>1</v>
      </c>
      <c r="BX20" s="501">
        <v>2</v>
      </c>
      <c r="BZ20" s="489" t="str">
        <f>IF(BX25=1,BG25,(IF(BX27=1,BG27,(IF(BX29=1,BG29,"")))))</f>
        <v>亀山</v>
      </c>
      <c r="CA20" s="43" t="str">
        <f>IF(CI16="","",CI16)</f>
        <v/>
      </c>
      <c r="CB20" s="44" t="s">
        <v>28</v>
      </c>
      <c r="CC20" s="45" t="str">
        <f>IF(CG16="","",CG16)</f>
        <v/>
      </c>
      <c r="CD20" s="43" t="str">
        <f>IF(CI18="","",CI18)</f>
        <v/>
      </c>
      <c r="CE20" s="44" t="s">
        <v>28</v>
      </c>
      <c r="CF20" s="45" t="str">
        <f>IF(CG18="","",CG18)</f>
        <v/>
      </c>
      <c r="CG20" s="27"/>
      <c r="CH20" s="28" t="s">
        <v>7</v>
      </c>
      <c r="CI20" s="29"/>
      <c r="CJ20" s="503">
        <f>COUNTIF(CA21:CI21,"○")</f>
        <v>0</v>
      </c>
      <c r="CK20" s="497">
        <f>COUNTIF(CA21:CI21,"×")</f>
        <v>0</v>
      </c>
      <c r="CL20" s="497">
        <f>COUNTIF(CA21:CI21,"△")</f>
        <v>0</v>
      </c>
      <c r="CM20" s="497">
        <f>CJ20*3+CL20</f>
        <v>0</v>
      </c>
      <c r="CN20" s="497">
        <f>SUM(CA20,CD20,CG20)</f>
        <v>0</v>
      </c>
      <c r="CO20" s="497">
        <f>SUM(CC20,CF20,CI20)</f>
        <v>0</v>
      </c>
      <c r="CP20" s="479">
        <f>CN20-CO20</f>
        <v>0</v>
      </c>
      <c r="CQ20" s="501"/>
      <c r="CR20" s="517" t="str">
        <f>IF(CQ20=1,4,IF(CQ20=2,5,IF(CQ20=3,6,"")))</f>
        <v/>
      </c>
    </row>
    <row r="21" spans="2:104" ht="18" customHeight="1">
      <c r="B21" s="490"/>
      <c r="C21" s="46"/>
      <c r="D21" s="47" t="str">
        <f>IF(C20="","",IF(C20&gt;E20,"○",IF(C20=E20,"△","×")))</f>
        <v>△</v>
      </c>
      <c r="E21" s="48"/>
      <c r="F21" s="46"/>
      <c r="G21" s="47" t="str">
        <f>IF(F20="","",IF(F20&gt;H20,"○",IF(F20=H20,"△","×")))</f>
        <v>○</v>
      </c>
      <c r="H21" s="48"/>
      <c r="I21" s="49"/>
      <c r="J21" s="37" t="str">
        <f>IF(I20="","",IF(I20&gt;K20,"○",IF(I20=K20,"△","×")))</f>
        <v/>
      </c>
      <c r="K21" s="50"/>
      <c r="L21" s="516"/>
      <c r="M21" s="484"/>
      <c r="N21" s="484"/>
      <c r="O21" s="484"/>
      <c r="P21" s="484"/>
      <c r="Q21" s="484"/>
      <c r="R21" s="486"/>
      <c r="S21" s="502"/>
      <c r="T21" s="34"/>
      <c r="U21" s="490"/>
      <c r="V21" s="46"/>
      <c r="W21" s="40" t="str">
        <f>IF(V20="","",IF(V20&gt;X20,"○",IF(V20=X20,"△","×")))</f>
        <v>×</v>
      </c>
      <c r="X21" s="48"/>
      <c r="Y21" s="46"/>
      <c r="Z21" s="40" t="str">
        <f>IF(Y20="","",IF(Y20&gt;AA20,"○",IF(Y20=AA20,"△","×")))</f>
        <v>○</v>
      </c>
      <c r="AA21" s="48"/>
      <c r="AB21" s="49"/>
      <c r="AC21" s="37" t="str">
        <f>IF(AB20="","",IF(AB20&gt;AD20,"○",IF(AB20=AD20,"△","×")))</f>
        <v/>
      </c>
      <c r="AD21" s="50"/>
      <c r="AE21" s="500"/>
      <c r="AF21" s="480"/>
      <c r="AG21" s="480"/>
      <c r="AH21" s="480"/>
      <c r="AI21" s="480"/>
      <c r="AJ21" s="480"/>
      <c r="AK21" s="480"/>
      <c r="AL21" s="482"/>
      <c r="AN21" s="490"/>
      <c r="AO21" s="46"/>
      <c r="AP21" s="47" t="str">
        <f>IF(AO20="","",IF(AO20&gt;AQ20,"○",IF(AO20=AQ20,"△","×")))</f>
        <v>○</v>
      </c>
      <c r="AQ21" s="48"/>
      <c r="AR21" s="46"/>
      <c r="AS21" s="47" t="str">
        <f>IF(AR20="","",IF(AR20&gt;AT20,"○",IF(AR20=AT20,"△","×")))</f>
        <v>○</v>
      </c>
      <c r="AT21" s="48"/>
      <c r="AU21" s="49"/>
      <c r="AV21" s="37" t="str">
        <f>IF(AU20="","",IF(AU20&gt;AW20,"○",IF(AU20=AW20,"△","×")))</f>
        <v/>
      </c>
      <c r="AW21" s="50"/>
      <c r="AX21" s="504"/>
      <c r="AY21" s="498"/>
      <c r="AZ21" s="498"/>
      <c r="BA21" s="498"/>
      <c r="BB21" s="498"/>
      <c r="BC21" s="498"/>
      <c r="BD21" s="480"/>
      <c r="BE21" s="502"/>
      <c r="BG21" s="490"/>
      <c r="BH21" s="46"/>
      <c r="BI21" s="47" t="str">
        <f>IF(BH20="","",IF(BH20&gt;BJ20,"○",IF(BH20=BJ20,"△","×")))</f>
        <v>△</v>
      </c>
      <c r="BJ21" s="48"/>
      <c r="BK21" s="46"/>
      <c r="BL21" s="47" t="str">
        <f>IF(BK20="","",IF(BK20&gt;BM20,"○",IF(BK20=BM20,"△","×")))</f>
        <v>○</v>
      </c>
      <c r="BM21" s="48"/>
      <c r="BN21" s="49"/>
      <c r="BO21" s="37" t="str">
        <f>IF(BN20="","",IF(BN20&gt;BP20,"○",IF(BN20=BP20,"△","×")))</f>
        <v/>
      </c>
      <c r="BP21" s="50"/>
      <c r="BQ21" s="504"/>
      <c r="BR21" s="498"/>
      <c r="BS21" s="498"/>
      <c r="BT21" s="498"/>
      <c r="BU21" s="498"/>
      <c r="BV21" s="498"/>
      <c r="BW21" s="480"/>
      <c r="BX21" s="502"/>
      <c r="BZ21" s="490"/>
      <c r="CA21" s="46"/>
      <c r="CB21" s="47" t="str">
        <f>IF(CA20="","",IF(CA20&gt;CC20,"○",IF(CA20=CC20,"△","×")))</f>
        <v/>
      </c>
      <c r="CC21" s="48"/>
      <c r="CD21" s="46"/>
      <c r="CE21" s="47" t="str">
        <f>IF(CD20="","",IF(CD20&gt;CF20,"○",IF(CD20=CF20,"△","×")))</f>
        <v/>
      </c>
      <c r="CF21" s="48"/>
      <c r="CG21" s="49"/>
      <c r="CH21" s="37" t="str">
        <f>IF(CG20="","",IF(CG20&gt;CI20,"○",IF(CG20=CI20,"△","×")))</f>
        <v/>
      </c>
      <c r="CI21" s="50"/>
      <c r="CJ21" s="504"/>
      <c r="CK21" s="498"/>
      <c r="CL21" s="498"/>
      <c r="CM21" s="498"/>
      <c r="CN21" s="498"/>
      <c r="CO21" s="498"/>
      <c r="CP21" s="480"/>
      <c r="CQ21" s="502"/>
      <c r="CR21" s="461"/>
    </row>
    <row r="22" spans="2:104">
      <c r="L22" s="55"/>
      <c r="M22" s="55"/>
      <c r="N22" s="55"/>
      <c r="O22" s="55"/>
      <c r="P22" s="55"/>
      <c r="Q22" s="55"/>
      <c r="R22" s="55"/>
      <c r="T22" s="34"/>
    </row>
    <row r="23" spans="2:104">
      <c r="B23" s="15" t="s">
        <v>30</v>
      </c>
      <c r="L23" s="55"/>
      <c r="M23" s="55"/>
      <c r="N23" s="55"/>
      <c r="O23" s="55"/>
      <c r="P23" s="55"/>
      <c r="Q23" s="55"/>
      <c r="R23" s="55"/>
      <c r="T23" s="34"/>
      <c r="U23" s="15" t="s">
        <v>30</v>
      </c>
      <c r="AN23" s="15" t="s">
        <v>30</v>
      </c>
      <c r="BE23" s="60"/>
      <c r="BG23" s="15" t="s">
        <v>30</v>
      </c>
      <c r="BZ23" s="15" t="s">
        <v>30</v>
      </c>
    </row>
    <row r="24" spans="2:104" ht="14.25" customHeight="1">
      <c r="B24" s="20"/>
      <c r="C24" s="475" t="str">
        <f>B25</f>
        <v>鼓白</v>
      </c>
      <c r="D24" s="476"/>
      <c r="E24" s="477"/>
      <c r="F24" s="475" t="str">
        <f>B27</f>
        <v>亀山</v>
      </c>
      <c r="G24" s="476"/>
      <c r="H24" s="477"/>
      <c r="I24" s="475" t="str">
        <f>B29</f>
        <v>玉垣</v>
      </c>
      <c r="J24" s="476"/>
      <c r="K24" s="478"/>
      <c r="L24" s="57" t="s">
        <v>11</v>
      </c>
      <c r="M24" s="58" t="s">
        <v>12</v>
      </c>
      <c r="N24" s="58" t="s">
        <v>13</v>
      </c>
      <c r="O24" s="58" t="s">
        <v>14</v>
      </c>
      <c r="P24" s="58" t="s">
        <v>15</v>
      </c>
      <c r="Q24" s="58" t="s">
        <v>16</v>
      </c>
      <c r="R24" s="58" t="s">
        <v>17</v>
      </c>
      <c r="S24" s="23" t="s">
        <v>18</v>
      </c>
      <c r="T24" s="34"/>
      <c r="U24" s="20"/>
      <c r="V24" s="475" t="str">
        <f>U25</f>
        <v>稲生</v>
      </c>
      <c r="W24" s="476"/>
      <c r="X24" s="477"/>
      <c r="Y24" s="475" t="str">
        <f>U27</f>
        <v>亀山</v>
      </c>
      <c r="Z24" s="476"/>
      <c r="AA24" s="477"/>
      <c r="AB24" s="518" t="str">
        <f>U29</f>
        <v>YFT</v>
      </c>
      <c r="AC24" s="519"/>
      <c r="AD24" s="520"/>
      <c r="AE24" s="24" t="s">
        <v>11</v>
      </c>
      <c r="AF24" s="25" t="s">
        <v>12</v>
      </c>
      <c r="AG24" s="25" t="s">
        <v>13</v>
      </c>
      <c r="AH24" s="25" t="s">
        <v>14</v>
      </c>
      <c r="AI24" s="25" t="s">
        <v>15</v>
      </c>
      <c r="AJ24" s="25" t="s">
        <v>16</v>
      </c>
      <c r="AK24" s="25" t="s">
        <v>17</v>
      </c>
      <c r="AL24" s="26" t="s">
        <v>18</v>
      </c>
      <c r="AN24" s="20"/>
      <c r="AO24" s="475" t="str">
        <f>AN25</f>
        <v>国府</v>
      </c>
      <c r="AP24" s="476"/>
      <c r="AQ24" s="477"/>
      <c r="AR24" s="475" t="str">
        <f>AN27</f>
        <v>亀山</v>
      </c>
      <c r="AS24" s="476"/>
      <c r="AT24" s="477"/>
      <c r="AU24" s="475" t="str">
        <f>AN29</f>
        <v>箕田WSC</v>
      </c>
      <c r="AV24" s="476"/>
      <c r="AW24" s="477"/>
      <c r="AX24" s="21" t="s">
        <v>11</v>
      </c>
      <c r="AY24" s="22" t="s">
        <v>12</v>
      </c>
      <c r="AZ24" s="22" t="s">
        <v>13</v>
      </c>
      <c r="BA24" s="22" t="s">
        <v>14</v>
      </c>
      <c r="BB24" s="22" t="s">
        <v>15</v>
      </c>
      <c r="BC24" s="22" t="s">
        <v>16</v>
      </c>
      <c r="BD24" s="22" t="s">
        <v>17</v>
      </c>
      <c r="BE24" s="23" t="s">
        <v>18</v>
      </c>
      <c r="BG24" s="20"/>
      <c r="BH24" s="475" t="str">
        <f>BG25</f>
        <v>バレンティア白鳥</v>
      </c>
      <c r="BI24" s="476"/>
      <c r="BJ24" s="477"/>
      <c r="BK24" s="475" t="str">
        <f>BG27</f>
        <v>亀山</v>
      </c>
      <c r="BL24" s="476"/>
      <c r="BM24" s="477"/>
      <c r="BN24" s="518" t="str">
        <f>BG29</f>
        <v>稲生</v>
      </c>
      <c r="BO24" s="519"/>
      <c r="BP24" s="520"/>
      <c r="BQ24" s="21" t="s">
        <v>11</v>
      </c>
      <c r="BR24" s="22" t="s">
        <v>12</v>
      </c>
      <c r="BS24" s="22" t="s">
        <v>13</v>
      </c>
      <c r="BT24" s="22" t="s">
        <v>14</v>
      </c>
      <c r="BU24" s="22" t="s">
        <v>15</v>
      </c>
      <c r="BV24" s="22" t="s">
        <v>16</v>
      </c>
      <c r="BW24" s="22" t="s">
        <v>17</v>
      </c>
      <c r="BX24" s="23" t="s">
        <v>18</v>
      </c>
      <c r="BZ24" s="20"/>
      <c r="CA24" s="475" t="str">
        <f>BZ25</f>
        <v>鼓白</v>
      </c>
      <c r="CB24" s="476"/>
      <c r="CC24" s="477"/>
      <c r="CD24" s="475" t="str">
        <f>BZ27</f>
        <v>バレンティア白鳥</v>
      </c>
      <c r="CE24" s="476"/>
      <c r="CF24" s="477"/>
      <c r="CG24" s="475" t="str">
        <f>BZ29</f>
        <v>箕田WSC</v>
      </c>
      <c r="CH24" s="476"/>
      <c r="CI24" s="477"/>
      <c r="CJ24" s="21" t="s">
        <v>11</v>
      </c>
      <c r="CK24" s="22" t="s">
        <v>12</v>
      </c>
      <c r="CL24" s="22" t="s">
        <v>13</v>
      </c>
      <c r="CM24" s="22" t="s">
        <v>14</v>
      </c>
      <c r="CN24" s="22" t="s">
        <v>15</v>
      </c>
      <c r="CO24" s="22" t="s">
        <v>16</v>
      </c>
      <c r="CP24" s="22" t="s">
        <v>17</v>
      </c>
      <c r="CQ24" s="23" t="s">
        <v>18</v>
      </c>
      <c r="CR24" s="22" t="s">
        <v>19</v>
      </c>
    </row>
    <row r="25" spans="2:104" ht="18" customHeight="1">
      <c r="B25" s="489" t="s">
        <v>31</v>
      </c>
      <c r="C25" s="27"/>
      <c r="D25" s="28" t="s">
        <v>26</v>
      </c>
      <c r="E25" s="29"/>
      <c r="F25" s="30">
        <v>2</v>
      </c>
      <c r="G25" s="31" t="s">
        <v>7</v>
      </c>
      <c r="H25" s="32">
        <v>1</v>
      </c>
      <c r="I25" s="30">
        <v>5</v>
      </c>
      <c r="J25" s="31" t="s">
        <v>7</v>
      </c>
      <c r="K25" s="32">
        <v>1</v>
      </c>
      <c r="L25" s="495">
        <f>COUNTIF(C26:K26,"○")</f>
        <v>2</v>
      </c>
      <c r="M25" s="483">
        <f>COUNTIF(C26:K26,"×")</f>
        <v>0</v>
      </c>
      <c r="N25" s="483">
        <f>COUNTIF(C26:K26,"△")</f>
        <v>0</v>
      </c>
      <c r="O25" s="483">
        <f>L25*3+N25</f>
        <v>6</v>
      </c>
      <c r="P25" s="483">
        <f>SUM(C25,F25,I25)</f>
        <v>7</v>
      </c>
      <c r="Q25" s="483">
        <f>SUM(E25,H25,K25)</f>
        <v>2</v>
      </c>
      <c r="R25" s="485">
        <f>P25-Q25</f>
        <v>5</v>
      </c>
      <c r="S25" s="501">
        <v>1</v>
      </c>
      <c r="U25" s="489" t="str">
        <f>IF(S16=3,B16,(IF(S18=3,B18,(IF(S20=3,B20,"")))))</f>
        <v>稲生</v>
      </c>
      <c r="V25" s="27"/>
      <c r="W25" s="28" t="s">
        <v>32</v>
      </c>
      <c r="X25" s="29"/>
      <c r="Y25" s="30">
        <v>1</v>
      </c>
      <c r="Z25" s="31" t="s">
        <v>26</v>
      </c>
      <c r="AA25" s="32">
        <v>4</v>
      </c>
      <c r="AB25" s="30">
        <v>0</v>
      </c>
      <c r="AC25" s="31" t="s">
        <v>7</v>
      </c>
      <c r="AD25" s="32">
        <v>5</v>
      </c>
      <c r="AE25" s="491">
        <f>COUNTIF(V26:AD26,"○")</f>
        <v>0</v>
      </c>
      <c r="AF25" s="479">
        <f>COUNTIF(V26:AD26,"×")</f>
        <v>2</v>
      </c>
      <c r="AG25" s="479">
        <f>COUNTIF(V26:AD26,"△")</f>
        <v>0</v>
      </c>
      <c r="AH25" s="479">
        <f>AE25*3+AG25</f>
        <v>0</v>
      </c>
      <c r="AI25" s="479">
        <f>SUM(V25,Y25,AB25)</f>
        <v>1</v>
      </c>
      <c r="AJ25" s="479">
        <f>SUM(X25,AA25,AD25)</f>
        <v>9</v>
      </c>
      <c r="AK25" s="479">
        <f>AI25-AJ25</f>
        <v>-8</v>
      </c>
      <c r="AL25" s="481">
        <v>3</v>
      </c>
      <c r="AN25" s="489" t="str">
        <f>IF(AL16=3,U16,(IF(AL18=3,U18,(IF(AL20=3,U20,"")))))</f>
        <v>国府</v>
      </c>
      <c r="AO25" s="27"/>
      <c r="AP25" s="28" t="s">
        <v>7</v>
      </c>
      <c r="AQ25" s="29"/>
      <c r="AR25" s="30">
        <v>3</v>
      </c>
      <c r="AS25" s="31" t="s">
        <v>6</v>
      </c>
      <c r="AT25" s="32">
        <v>1</v>
      </c>
      <c r="AU25" s="30">
        <v>5</v>
      </c>
      <c r="AV25" s="31" t="s">
        <v>7</v>
      </c>
      <c r="AW25" s="32">
        <v>1</v>
      </c>
      <c r="AX25" s="505">
        <f>COUNTIF(AO26:AW26,"○")</f>
        <v>2</v>
      </c>
      <c r="AY25" s="497">
        <f>COUNTIF(AO26:AW26,"×")</f>
        <v>0</v>
      </c>
      <c r="AZ25" s="497">
        <f>COUNTIF(AO26:AW26,"△")</f>
        <v>0</v>
      </c>
      <c r="BA25" s="497">
        <f>AX25*3+AZ25</f>
        <v>6</v>
      </c>
      <c r="BB25" s="497">
        <f>SUM(AO25,AR25,AU25)</f>
        <v>8</v>
      </c>
      <c r="BC25" s="497">
        <f>SUM(AQ25,AT25,AW25)</f>
        <v>2</v>
      </c>
      <c r="BD25" s="479">
        <f>BB25-BC25</f>
        <v>6</v>
      </c>
      <c r="BE25" s="501">
        <v>1</v>
      </c>
      <c r="BG25" s="489" t="str">
        <f>IF(BE16=3,AN16,(IF(BE18=3,AN18,(IF(BE20=3,AN20,"")))))</f>
        <v>バレンティア白鳥</v>
      </c>
      <c r="BH25" s="27"/>
      <c r="BI25" s="28" t="s">
        <v>7</v>
      </c>
      <c r="BJ25" s="29"/>
      <c r="BK25" s="30">
        <v>0</v>
      </c>
      <c r="BL25" s="31" t="s">
        <v>7</v>
      </c>
      <c r="BM25" s="32">
        <v>5</v>
      </c>
      <c r="BN25" s="30">
        <v>1</v>
      </c>
      <c r="BO25" s="31" t="s">
        <v>7</v>
      </c>
      <c r="BP25" s="32">
        <v>1</v>
      </c>
      <c r="BQ25" s="505">
        <f>COUNTIF(BH26:BP26,"○")</f>
        <v>0</v>
      </c>
      <c r="BR25" s="497">
        <f>COUNTIF(BH26:BP26,"×")</f>
        <v>1</v>
      </c>
      <c r="BS25" s="497">
        <f>COUNTIF(BH26:BP26,"△")</f>
        <v>1</v>
      </c>
      <c r="BT25" s="497">
        <f>BQ25*3+BS25</f>
        <v>1</v>
      </c>
      <c r="BU25" s="497">
        <f>SUM(BH25,BK25,BN25)</f>
        <v>1</v>
      </c>
      <c r="BV25" s="497">
        <f>SUM(BJ25,BM25,BP25)</f>
        <v>6</v>
      </c>
      <c r="BW25" s="479">
        <f>BU25-BV25</f>
        <v>-5</v>
      </c>
      <c r="BX25" s="501">
        <v>2</v>
      </c>
      <c r="BZ25" s="489" t="str">
        <f>IF(BX16=3,BG16,(IF(BX18=3,BG18,(IF(BX20=3,BG20,"")))))</f>
        <v>鼓白</v>
      </c>
      <c r="CA25" s="27"/>
      <c r="CB25" s="28" t="s">
        <v>6</v>
      </c>
      <c r="CC25" s="29"/>
      <c r="CD25" s="30"/>
      <c r="CE25" s="31" t="s">
        <v>7</v>
      </c>
      <c r="CF25" s="32"/>
      <c r="CG25" s="30"/>
      <c r="CH25" s="31" t="s">
        <v>7</v>
      </c>
      <c r="CI25" s="32"/>
      <c r="CJ25" s="505">
        <f>COUNTIF(CA26:CI26,"○")</f>
        <v>0</v>
      </c>
      <c r="CK25" s="497">
        <f>COUNTIF(CA26:CI26,"×")</f>
        <v>0</v>
      </c>
      <c r="CL25" s="497">
        <f>COUNTIF(CA26:CI26,"△")</f>
        <v>0</v>
      </c>
      <c r="CM25" s="497">
        <f>CJ25*3+CL25</f>
        <v>0</v>
      </c>
      <c r="CN25" s="497">
        <f>SUM(CA25,CD25,CG25)</f>
        <v>0</v>
      </c>
      <c r="CO25" s="497">
        <f>SUM(CC25,CF25,CI25)</f>
        <v>0</v>
      </c>
      <c r="CP25" s="479">
        <f>CN25-CO25</f>
        <v>0</v>
      </c>
      <c r="CQ25" s="501"/>
      <c r="CR25" s="517" t="str">
        <f>IF(CQ25=1,7,IF(CQ25=2,8,IF(CQ25=3,9,"")))</f>
        <v/>
      </c>
    </row>
    <row r="26" spans="2:104" ht="18" customHeight="1">
      <c r="B26" s="490"/>
      <c r="C26" s="36"/>
      <c r="D26" s="37"/>
      <c r="E26" s="38"/>
      <c r="F26" s="39"/>
      <c r="G26" s="40" t="str">
        <f>IF(F25="","",IF(F25&gt;H25,"○",IF(F25=H25,"△","×")))</f>
        <v>○</v>
      </c>
      <c r="H26" s="41"/>
      <c r="I26" s="39"/>
      <c r="J26" s="40" t="str">
        <f>IF(I25="","",IF(I25&gt;K25,"○",IF(I25=K25,"△","×")))</f>
        <v>○</v>
      </c>
      <c r="K26" s="41"/>
      <c r="L26" s="496"/>
      <c r="M26" s="484"/>
      <c r="N26" s="484"/>
      <c r="O26" s="484"/>
      <c r="P26" s="484"/>
      <c r="Q26" s="484"/>
      <c r="R26" s="486"/>
      <c r="S26" s="502"/>
      <c r="U26" s="490"/>
      <c r="V26" s="36"/>
      <c r="W26" s="37"/>
      <c r="X26" s="38"/>
      <c r="Y26" s="39"/>
      <c r="Z26" s="40" t="str">
        <f>IF(Y25="","",IF(Y25&gt;AA25,"○",IF(Y25=AA25,"△","×")))</f>
        <v>×</v>
      </c>
      <c r="AA26" s="41"/>
      <c r="AB26" s="39"/>
      <c r="AC26" s="40" t="str">
        <f>IF(AB25="","",IF(AB25&gt;AD25,"○",IF(AB25=AD25,"△","×")))</f>
        <v>×</v>
      </c>
      <c r="AD26" s="41"/>
      <c r="AE26" s="492"/>
      <c r="AF26" s="480"/>
      <c r="AG26" s="480"/>
      <c r="AH26" s="480"/>
      <c r="AI26" s="480"/>
      <c r="AJ26" s="480"/>
      <c r="AK26" s="480"/>
      <c r="AL26" s="482"/>
      <c r="AN26" s="490"/>
      <c r="AO26" s="36"/>
      <c r="AP26" s="37"/>
      <c r="AQ26" s="38"/>
      <c r="AR26" s="39"/>
      <c r="AS26" s="40" t="str">
        <f>IF(AR25="","",IF(AR25&gt;AT25,"○",IF(AR25=AT25,"△","×")))</f>
        <v>○</v>
      </c>
      <c r="AT26" s="41"/>
      <c r="AU26" s="39"/>
      <c r="AV26" s="40" t="str">
        <f>IF(AU25="","",IF(AU25&gt;AW25,"○",IF(AU25=AW25,"△","×")))</f>
        <v>○</v>
      </c>
      <c r="AW26" s="41"/>
      <c r="AX26" s="506"/>
      <c r="AY26" s="498"/>
      <c r="AZ26" s="498"/>
      <c r="BA26" s="498"/>
      <c r="BB26" s="498"/>
      <c r="BC26" s="498"/>
      <c r="BD26" s="480"/>
      <c r="BE26" s="502"/>
      <c r="BG26" s="490"/>
      <c r="BH26" s="36"/>
      <c r="BI26" s="37"/>
      <c r="BJ26" s="38"/>
      <c r="BK26" s="39"/>
      <c r="BL26" s="40" t="str">
        <f>IF(BK25="","",IF(BK25&gt;BM25,"○",IF(BK25=BM25,"△","×")))</f>
        <v>×</v>
      </c>
      <c r="BM26" s="41"/>
      <c r="BN26" s="39"/>
      <c r="BO26" s="40" t="str">
        <f>IF(BN25="","",IF(BN25&gt;BP25,"○",IF(BN25=BP25,"△","×")))</f>
        <v>△</v>
      </c>
      <c r="BP26" s="41"/>
      <c r="BQ26" s="506"/>
      <c r="BR26" s="498"/>
      <c r="BS26" s="498"/>
      <c r="BT26" s="498"/>
      <c r="BU26" s="498"/>
      <c r="BV26" s="498"/>
      <c r="BW26" s="480"/>
      <c r="BX26" s="502"/>
      <c r="BZ26" s="490"/>
      <c r="CA26" s="36"/>
      <c r="CB26" s="37"/>
      <c r="CC26" s="38"/>
      <c r="CD26" s="39"/>
      <c r="CE26" s="40" t="str">
        <f>IF(CD25="","",IF(CD25&gt;CF25,"○",IF(CD25=CF25,"△","×")))</f>
        <v/>
      </c>
      <c r="CF26" s="41"/>
      <c r="CG26" s="39"/>
      <c r="CH26" s="40" t="str">
        <f>IF(CG25="","",IF(CG25&gt;CI25,"○",IF(CG25=CI25,"△","×")))</f>
        <v/>
      </c>
      <c r="CI26" s="41"/>
      <c r="CJ26" s="506"/>
      <c r="CK26" s="498"/>
      <c r="CL26" s="498"/>
      <c r="CM26" s="498"/>
      <c r="CN26" s="498"/>
      <c r="CO26" s="498"/>
      <c r="CP26" s="480"/>
      <c r="CQ26" s="502"/>
      <c r="CR26" s="461"/>
    </row>
    <row r="27" spans="2:104" ht="18" customHeight="1">
      <c r="B27" s="489" t="s">
        <v>33</v>
      </c>
      <c r="C27" s="43">
        <f>IF(H25="","",H25)</f>
        <v>1</v>
      </c>
      <c r="D27" s="44" t="s">
        <v>7</v>
      </c>
      <c r="E27" s="45">
        <f>IF(F25="","",F25)</f>
        <v>2</v>
      </c>
      <c r="F27" s="27"/>
      <c r="G27" s="28" t="s">
        <v>7</v>
      </c>
      <c r="H27" s="29"/>
      <c r="I27" s="30">
        <v>5</v>
      </c>
      <c r="J27" s="31" t="s">
        <v>26</v>
      </c>
      <c r="K27" s="32">
        <v>1</v>
      </c>
      <c r="L27" s="515">
        <f>COUNTIF(D27:D30,"○")</f>
        <v>0</v>
      </c>
      <c r="M27" s="483">
        <f>COUNTIF(D27:D30,"×")</f>
        <v>2</v>
      </c>
      <c r="N27" s="483">
        <f>COUNTIF(D27:D30,"△")</f>
        <v>0</v>
      </c>
      <c r="O27" s="483">
        <f>L27*3+N27</f>
        <v>0</v>
      </c>
      <c r="P27" s="483">
        <f>SUM(C27,F27,I27)</f>
        <v>6</v>
      </c>
      <c r="Q27" s="483">
        <f>SUM(E27,H27,K27)</f>
        <v>3</v>
      </c>
      <c r="R27" s="485">
        <f>P27-Q27</f>
        <v>3</v>
      </c>
      <c r="S27" s="501">
        <v>2</v>
      </c>
      <c r="U27" s="489" t="str">
        <f>IF(S25=2,B25,(IF(S27=2,B27,(IF(S29=2,B29,"")))))</f>
        <v>亀山</v>
      </c>
      <c r="V27" s="43">
        <f>IF(AA25="","",AA25)</f>
        <v>4</v>
      </c>
      <c r="W27" s="44" t="s">
        <v>7</v>
      </c>
      <c r="X27" s="45">
        <f>IF(Y25="","",Y25)</f>
        <v>1</v>
      </c>
      <c r="Y27" s="27"/>
      <c r="Z27" s="28" t="s">
        <v>7</v>
      </c>
      <c r="AA27" s="29"/>
      <c r="AB27" s="30">
        <v>2</v>
      </c>
      <c r="AC27" s="31" t="s">
        <v>26</v>
      </c>
      <c r="AD27" s="32">
        <v>4</v>
      </c>
      <c r="AE27" s="499">
        <f>COUNTIF(V28:AD28,"○")</f>
        <v>1</v>
      </c>
      <c r="AF27" s="479">
        <f>COUNTIF(V28:AD28,"×")</f>
        <v>1</v>
      </c>
      <c r="AG27" s="479">
        <f>COUNTIF(V28:AD28,"△")</f>
        <v>0</v>
      </c>
      <c r="AH27" s="479">
        <f>AE27*3+AG27</f>
        <v>3</v>
      </c>
      <c r="AI27" s="479">
        <f>SUM(V27,Y27,AB27)</f>
        <v>6</v>
      </c>
      <c r="AJ27" s="479">
        <f>SUM(X27,AA27,AD27)</f>
        <v>5</v>
      </c>
      <c r="AK27" s="479">
        <f>AI27-AJ27</f>
        <v>1</v>
      </c>
      <c r="AL27" s="481">
        <v>2</v>
      </c>
      <c r="AN27" s="489" t="str">
        <f>IF(AL25=2,U25,(IF(AL27=2,U27,(IF(AL29=2,U29,"")))))</f>
        <v>亀山</v>
      </c>
      <c r="AO27" s="43">
        <f>IF(AT25="","",AT25)</f>
        <v>1</v>
      </c>
      <c r="AP27" s="44" t="s">
        <v>26</v>
      </c>
      <c r="AQ27" s="45">
        <f>IF(AR25="","",AR25)</f>
        <v>3</v>
      </c>
      <c r="AR27" s="27"/>
      <c r="AS27" s="28" t="s">
        <v>7</v>
      </c>
      <c r="AT27" s="29"/>
      <c r="AU27" s="30">
        <v>6</v>
      </c>
      <c r="AV27" s="31" t="s">
        <v>32</v>
      </c>
      <c r="AW27" s="32">
        <v>0</v>
      </c>
      <c r="AX27" s="499">
        <f>COUNTIF(AO28:AW28,"○")</f>
        <v>1</v>
      </c>
      <c r="AY27" s="479">
        <f>COUNTIF(AO28:AW28,"×")</f>
        <v>1</v>
      </c>
      <c r="AZ27" s="479">
        <f>COUNTIF(AO28:AW28,"△")</f>
        <v>0</v>
      </c>
      <c r="BA27" s="479">
        <f>AX27*3+AZ27</f>
        <v>3</v>
      </c>
      <c r="BB27" s="479">
        <f>SUM(AO27,AU27)</f>
        <v>7</v>
      </c>
      <c r="BC27" s="479">
        <f>SUM(AQ27,AW27)</f>
        <v>3</v>
      </c>
      <c r="BD27" s="479">
        <f>BB27-BC27</f>
        <v>4</v>
      </c>
      <c r="BE27" s="501">
        <v>2</v>
      </c>
      <c r="BG27" s="489" t="str">
        <f>IF(BE25=2,AN25,(IF(BE27=2,AN27,(IF(BE29=2,AN29,"")))))</f>
        <v>亀山</v>
      </c>
      <c r="BH27" s="43">
        <f>IF(BM25="","",BM25)</f>
        <v>5</v>
      </c>
      <c r="BI27" s="44" t="s">
        <v>7</v>
      </c>
      <c r="BJ27" s="45">
        <f>IF(BK25="","",BK25)</f>
        <v>0</v>
      </c>
      <c r="BK27" s="27"/>
      <c r="BL27" s="28" t="s">
        <v>7</v>
      </c>
      <c r="BM27" s="29"/>
      <c r="BN27" s="30">
        <v>7</v>
      </c>
      <c r="BO27" s="31" t="s">
        <v>7</v>
      </c>
      <c r="BP27" s="32">
        <v>0</v>
      </c>
      <c r="BQ27" s="499">
        <f>COUNTIF(BH28:BP28,"○")</f>
        <v>2</v>
      </c>
      <c r="BR27" s="479">
        <f>COUNTIF(BH28:BP28,"×")</f>
        <v>0</v>
      </c>
      <c r="BS27" s="479">
        <f>COUNTIF(BH28:BP28,"△")</f>
        <v>0</v>
      </c>
      <c r="BT27" s="479">
        <f>BQ27*3+BS27</f>
        <v>6</v>
      </c>
      <c r="BU27" s="497">
        <f>SUM(BH27,BK27,BN27)</f>
        <v>12</v>
      </c>
      <c r="BV27" s="497">
        <f>SUM(BJ27,BM27,BP27)</f>
        <v>0</v>
      </c>
      <c r="BW27" s="479">
        <f>BU27-BV27</f>
        <v>12</v>
      </c>
      <c r="BX27" s="501">
        <v>1</v>
      </c>
      <c r="BZ27" s="489" t="str">
        <f>IF(BX25=2,BG25,(IF(BX27=2,BG27,(IF(BX29=2,BG29,"")))))</f>
        <v>バレンティア白鳥</v>
      </c>
      <c r="CA27" s="43" t="str">
        <f>IF(CF25="","",CF25)</f>
        <v/>
      </c>
      <c r="CB27" s="44" t="s">
        <v>7</v>
      </c>
      <c r="CC27" s="45" t="str">
        <f>IF(CD25="","",CD25)</f>
        <v/>
      </c>
      <c r="CD27" s="27"/>
      <c r="CE27" s="28" t="s">
        <v>7</v>
      </c>
      <c r="CF27" s="29"/>
      <c r="CG27" s="30"/>
      <c r="CH27" s="31" t="s">
        <v>6</v>
      </c>
      <c r="CI27" s="32"/>
      <c r="CJ27" s="499">
        <f>COUNTIF(CA28:CI28,"○")</f>
        <v>0</v>
      </c>
      <c r="CK27" s="479">
        <f>COUNTIF(CA28:CI28,"×")</f>
        <v>0</v>
      </c>
      <c r="CL27" s="479">
        <f>COUNTIF(CA28:CI28,"△")</f>
        <v>0</v>
      </c>
      <c r="CM27" s="479">
        <f>CJ27*3+CL27</f>
        <v>0</v>
      </c>
      <c r="CN27" s="497">
        <f>SUM(CA27,CD27,CG27)</f>
        <v>0</v>
      </c>
      <c r="CO27" s="497">
        <f>SUM(CC27,CF27,CI27)</f>
        <v>0</v>
      </c>
      <c r="CP27" s="479">
        <f>CN27-CO27</f>
        <v>0</v>
      </c>
      <c r="CQ27" s="501"/>
      <c r="CR27" s="517" t="str">
        <f>IF(CQ27=1,7,IF(CQ27=2,8,IF(CQ27=3,9,"")))</f>
        <v/>
      </c>
    </row>
    <row r="28" spans="2:104" ht="18" customHeight="1">
      <c r="B28" s="490"/>
      <c r="C28" s="46"/>
      <c r="D28" s="47" t="str">
        <f>IF(C27="","",IF(C27&gt;E27,"○",IF(C27=E27,"△","×")))</f>
        <v>×</v>
      </c>
      <c r="E28" s="48"/>
      <c r="F28" s="49"/>
      <c r="G28" s="37" t="str">
        <f>IF(F27="","",IF(F27&gt;H27,"○",IF(F27=H27,"△","×")))</f>
        <v/>
      </c>
      <c r="H28" s="50"/>
      <c r="I28" s="39"/>
      <c r="J28" s="40" t="str">
        <f>IF(I27="","",IF(I27&gt;K27,"○",IF(I27=K27,"△","×")))</f>
        <v>○</v>
      </c>
      <c r="K28" s="41"/>
      <c r="L28" s="516"/>
      <c r="M28" s="484"/>
      <c r="N28" s="484"/>
      <c r="O28" s="484"/>
      <c r="P28" s="484"/>
      <c r="Q28" s="484"/>
      <c r="R28" s="486"/>
      <c r="S28" s="502"/>
      <c r="U28" s="490"/>
      <c r="V28" s="46"/>
      <c r="W28" s="47" t="str">
        <f>IF(V27="","",IF(V27&gt;X27,"○",IF(V27=X27,"△","×")))</f>
        <v>○</v>
      </c>
      <c r="X28" s="48"/>
      <c r="Y28" s="49"/>
      <c r="Z28" s="37" t="str">
        <f>IF(Y27="","",IF(Y27&gt;AA27,"○",IF(Y27=AA27,"△","×")))</f>
        <v/>
      </c>
      <c r="AA28" s="50"/>
      <c r="AB28" s="39"/>
      <c r="AC28" s="40" t="str">
        <f>IF(AB27="","",IF(AB27&gt;AD27,"○",IF(AB27=AD27,"△","×")))</f>
        <v>×</v>
      </c>
      <c r="AD28" s="41"/>
      <c r="AE28" s="500"/>
      <c r="AF28" s="480"/>
      <c r="AG28" s="480"/>
      <c r="AH28" s="480"/>
      <c r="AI28" s="480"/>
      <c r="AJ28" s="480"/>
      <c r="AK28" s="480"/>
      <c r="AL28" s="482"/>
      <c r="AN28" s="490"/>
      <c r="AO28" s="46"/>
      <c r="AP28" s="47" t="str">
        <f>IF(AO27="","",IF(AO27&gt;AQ27,"○",IF(AO27=AQ27,"△","×")))</f>
        <v>×</v>
      </c>
      <c r="AQ28" s="48"/>
      <c r="AR28" s="49"/>
      <c r="AS28" s="37" t="str">
        <f>IF(AR27="","",IF(AR27&gt;AT27,"○",IF(AR27=AT27,"△","×")))</f>
        <v/>
      </c>
      <c r="AT28" s="50"/>
      <c r="AU28" s="39"/>
      <c r="AV28" s="40" t="str">
        <f>IF(AU27="","",IF(AU27&gt;AW27,"○",IF(AU27=AW27,"△","×")))</f>
        <v>○</v>
      </c>
      <c r="AW28" s="41"/>
      <c r="AX28" s="500"/>
      <c r="AY28" s="480"/>
      <c r="AZ28" s="480"/>
      <c r="BA28" s="480"/>
      <c r="BB28" s="480"/>
      <c r="BC28" s="480"/>
      <c r="BD28" s="480"/>
      <c r="BE28" s="502"/>
      <c r="BG28" s="490"/>
      <c r="BH28" s="46"/>
      <c r="BI28" s="47" t="str">
        <f>IF(BH27="","",IF(BH27&gt;BJ27,"○",IF(BH27=BJ27,"△","×")))</f>
        <v>○</v>
      </c>
      <c r="BJ28" s="48"/>
      <c r="BK28" s="49"/>
      <c r="BL28" s="37" t="str">
        <f>IF(BK27="","",IF(BK27&gt;BM27,"○",IF(BK27=BM27,"△","×")))</f>
        <v/>
      </c>
      <c r="BM28" s="50"/>
      <c r="BN28" s="39"/>
      <c r="BO28" s="40" t="str">
        <f>IF(BN27="","",IF(BN27&gt;BP27,"○",IF(BN27=BP27,"△","×")))</f>
        <v>○</v>
      </c>
      <c r="BP28" s="41"/>
      <c r="BQ28" s="500"/>
      <c r="BR28" s="480"/>
      <c r="BS28" s="480"/>
      <c r="BT28" s="480"/>
      <c r="BU28" s="498"/>
      <c r="BV28" s="498"/>
      <c r="BW28" s="480"/>
      <c r="BX28" s="502"/>
      <c r="BZ28" s="490"/>
      <c r="CA28" s="46"/>
      <c r="CB28" s="47" t="str">
        <f>IF(CA27="","",IF(CA27&gt;CC27,"○",IF(CA27=CC27,"△","×")))</f>
        <v/>
      </c>
      <c r="CC28" s="48"/>
      <c r="CD28" s="49"/>
      <c r="CE28" s="37" t="str">
        <f>IF(CD27="","",IF(CD27&gt;CF27,"○",IF(CD27=CF27,"△","×")))</f>
        <v/>
      </c>
      <c r="CF28" s="50"/>
      <c r="CG28" s="39"/>
      <c r="CH28" s="40" t="str">
        <f>IF(CG27="","",IF(CG27&gt;CI27,"○",IF(CG27=CI27,"△","×")))</f>
        <v/>
      </c>
      <c r="CI28" s="41"/>
      <c r="CJ28" s="500"/>
      <c r="CK28" s="480"/>
      <c r="CL28" s="480"/>
      <c r="CM28" s="480"/>
      <c r="CN28" s="498"/>
      <c r="CO28" s="498"/>
      <c r="CP28" s="480"/>
      <c r="CQ28" s="502"/>
      <c r="CR28" s="461"/>
    </row>
    <row r="29" spans="2:104" ht="18" customHeight="1">
      <c r="B29" s="489" t="s">
        <v>34</v>
      </c>
      <c r="C29" s="51">
        <f>IF(K25="","",K25)</f>
        <v>1</v>
      </c>
      <c r="D29" s="31" t="s">
        <v>7</v>
      </c>
      <c r="E29" s="52">
        <f>IF(I25="","",I25)</f>
        <v>5</v>
      </c>
      <c r="F29" s="51">
        <f>IF(K27="","",K27)</f>
        <v>1</v>
      </c>
      <c r="G29" s="31" t="s">
        <v>7</v>
      </c>
      <c r="H29" s="52">
        <f>IF(I27="","",I27)</f>
        <v>5</v>
      </c>
      <c r="I29" s="27"/>
      <c r="J29" s="28" t="s">
        <v>26</v>
      </c>
      <c r="K29" s="29"/>
      <c r="L29" s="515">
        <f>COUNTIF(C30:K30,"○")</f>
        <v>0</v>
      </c>
      <c r="M29" s="483">
        <f>COUNTIF(C30:K30,"×")</f>
        <v>2</v>
      </c>
      <c r="N29" s="483">
        <f>COUNTIF(C30:K30,"△")</f>
        <v>0</v>
      </c>
      <c r="O29" s="483">
        <f>L29*3+N29</f>
        <v>0</v>
      </c>
      <c r="P29" s="483">
        <f>SUM(C29,F29,I29)</f>
        <v>2</v>
      </c>
      <c r="Q29" s="483">
        <f>SUM(E29,H29,K29)</f>
        <v>10</v>
      </c>
      <c r="R29" s="524">
        <f>P29-Q29</f>
        <v>-8</v>
      </c>
      <c r="S29" s="501">
        <v>3</v>
      </c>
      <c r="U29" s="489" t="str">
        <f>IF(S53=2,B53,(IF(S55=2,B55,(IF(S57=2,B57,"")))))</f>
        <v>YFT</v>
      </c>
      <c r="V29" s="51">
        <f>IF(AD25="","",AD25)</f>
        <v>5</v>
      </c>
      <c r="W29" s="31" t="s">
        <v>7</v>
      </c>
      <c r="X29" s="52">
        <f>IF(AB25="","",AB25)</f>
        <v>0</v>
      </c>
      <c r="Y29" s="51">
        <f>IF(AD27="","",AD27)</f>
        <v>4</v>
      </c>
      <c r="Z29" s="31" t="s">
        <v>7</v>
      </c>
      <c r="AA29" s="52">
        <f>IF(AB27="","",AB27)</f>
        <v>2</v>
      </c>
      <c r="AB29" s="27"/>
      <c r="AC29" s="28" t="s">
        <v>7</v>
      </c>
      <c r="AD29" s="29"/>
      <c r="AE29" s="499">
        <f>COUNTIF(V30:AD30,"○")</f>
        <v>2</v>
      </c>
      <c r="AF29" s="479">
        <f>COUNTIF(V30:AD30,"×")</f>
        <v>0</v>
      </c>
      <c r="AG29" s="479">
        <f>COUNTIF(V30:AD30,"△")</f>
        <v>0</v>
      </c>
      <c r="AH29" s="479">
        <f>AE29*3+AG29</f>
        <v>6</v>
      </c>
      <c r="AI29" s="479">
        <f>SUM(V29,Y29,AB29)</f>
        <v>9</v>
      </c>
      <c r="AJ29" s="479">
        <f>SUM(X29,AA29,AD29)</f>
        <v>2</v>
      </c>
      <c r="AK29" s="479">
        <f>AI29-AJ29</f>
        <v>7</v>
      </c>
      <c r="AL29" s="481">
        <v>1</v>
      </c>
      <c r="AN29" s="489" t="str">
        <f>IF(AL53=2,U53,(IF(AL55=2,U55,(IF(AL57=2,U57,"")))))</f>
        <v>箕田WSC</v>
      </c>
      <c r="AO29" s="43">
        <f>IF(AW25="","",AW25)</f>
        <v>1</v>
      </c>
      <c r="AP29" s="44" t="s">
        <v>7</v>
      </c>
      <c r="AQ29" s="45">
        <f>IF(AU25="","",AU25)</f>
        <v>5</v>
      </c>
      <c r="AR29" s="51">
        <f>IF(AW27="","",AW27)</f>
        <v>0</v>
      </c>
      <c r="AS29" s="31" t="s">
        <v>7</v>
      </c>
      <c r="AT29" s="52">
        <f>IF(AU27="","",AU27)</f>
        <v>6</v>
      </c>
      <c r="AU29" s="27"/>
      <c r="AV29" s="28" t="s">
        <v>7</v>
      </c>
      <c r="AW29" s="29"/>
      <c r="AX29" s="499">
        <f>COUNTIF(AO30:AW30,"○")</f>
        <v>0</v>
      </c>
      <c r="AY29" s="479">
        <f>COUNTIF(AO30:AW30,"×")</f>
        <v>2</v>
      </c>
      <c r="AZ29" s="479">
        <f>COUNTIF(AO30:AW30,"△")</f>
        <v>0</v>
      </c>
      <c r="BA29" s="479">
        <f>AX29*3+AZ29</f>
        <v>0</v>
      </c>
      <c r="BB29" s="497">
        <f>SUM(AO29,AR29,AU29)</f>
        <v>1</v>
      </c>
      <c r="BC29" s="497">
        <f>SUM(AQ29,AT29,AW29)</f>
        <v>11</v>
      </c>
      <c r="BD29" s="479">
        <f>BB29-BC29</f>
        <v>-10</v>
      </c>
      <c r="BE29" s="501">
        <v>3</v>
      </c>
      <c r="BG29" s="489" t="str">
        <f>IF(BE53=2,AN53,(IF(BE55=2,AN55,(IF(BE57=2,AN57,"")))))</f>
        <v>稲生</v>
      </c>
      <c r="BH29" s="43">
        <f>IF(BP25="","",BP25)</f>
        <v>1</v>
      </c>
      <c r="BI29" s="44" t="s">
        <v>26</v>
      </c>
      <c r="BJ29" s="45">
        <f>IF(BN25="","",BN25)</f>
        <v>1</v>
      </c>
      <c r="BK29" s="51">
        <f>IF(BP27="","",BP27)</f>
        <v>0</v>
      </c>
      <c r="BL29" s="31" t="s">
        <v>7</v>
      </c>
      <c r="BM29" s="52">
        <f>IF(BN27="","",BN27)</f>
        <v>7</v>
      </c>
      <c r="BN29" s="27"/>
      <c r="BO29" s="28" t="s">
        <v>7</v>
      </c>
      <c r="BP29" s="29"/>
      <c r="BQ29" s="499">
        <f>COUNTIF(BH30:BP30,"○")</f>
        <v>0</v>
      </c>
      <c r="BR29" s="479">
        <f>COUNTIF(BH30:BP30,"×")</f>
        <v>1</v>
      </c>
      <c r="BS29" s="479">
        <f>COUNTIF(BH30:BP30,"△")</f>
        <v>1</v>
      </c>
      <c r="BT29" s="479">
        <f>BQ29*3+BS29</f>
        <v>1</v>
      </c>
      <c r="BU29" s="497">
        <f>SUM(BH29,BK29,BN29)</f>
        <v>1</v>
      </c>
      <c r="BV29" s="497">
        <f>SUM(BJ29,BM29,BP29)</f>
        <v>8</v>
      </c>
      <c r="BW29" s="479">
        <f>BU29-BV29</f>
        <v>-7</v>
      </c>
      <c r="BX29" s="501">
        <v>3</v>
      </c>
      <c r="BZ29" s="489" t="str">
        <f>IF(BX53=2,BG53,(IF(BX55=2,BG55,(IF(BX57=2,BG57,"")))))</f>
        <v>箕田WSC</v>
      </c>
      <c r="CA29" s="43" t="str">
        <f>IF(CI25="","",CI25)</f>
        <v/>
      </c>
      <c r="CB29" s="44" t="s">
        <v>7</v>
      </c>
      <c r="CC29" s="45" t="str">
        <f>IF(CG25="","",CG25)</f>
        <v/>
      </c>
      <c r="CD29" s="51" t="str">
        <f>IF(CI27="","",CI27)</f>
        <v/>
      </c>
      <c r="CE29" s="31" t="s">
        <v>26</v>
      </c>
      <c r="CF29" s="52" t="str">
        <f>IF(CG27="","",CG27)</f>
        <v/>
      </c>
      <c r="CG29" s="27"/>
      <c r="CH29" s="28" t="s">
        <v>7</v>
      </c>
      <c r="CI29" s="29"/>
      <c r="CJ29" s="499">
        <f>COUNTIF(CA30:CI30,"○")</f>
        <v>0</v>
      </c>
      <c r="CK29" s="479">
        <f>COUNTIF(CA30:CI30,"×")</f>
        <v>0</v>
      </c>
      <c r="CL29" s="479">
        <f>COUNTIF(CA30:CI30,"△")</f>
        <v>0</v>
      </c>
      <c r="CM29" s="479">
        <f>CJ29*3+CL29</f>
        <v>0</v>
      </c>
      <c r="CN29" s="497">
        <f>SUM(CA29,CD29,CG29)</f>
        <v>0</v>
      </c>
      <c r="CO29" s="497">
        <f>SUM(CC29,CF29,CI29)</f>
        <v>0</v>
      </c>
      <c r="CP29" s="479">
        <f>CN29-CO29</f>
        <v>0</v>
      </c>
      <c r="CQ29" s="501"/>
      <c r="CR29" s="517" t="str">
        <f>IF(CQ29=1,7,IF(CQ29=2,8,IF(CQ29=3,9,"")))</f>
        <v/>
      </c>
    </row>
    <row r="30" spans="2:104" ht="18" customHeight="1">
      <c r="B30" s="490"/>
      <c r="C30" s="46"/>
      <c r="D30" s="40" t="str">
        <f>IF(C29="","",IF(C29&gt;E29,"○",IF(C29=E29,"△","×")))</f>
        <v>×</v>
      </c>
      <c r="E30" s="48"/>
      <c r="F30" s="46"/>
      <c r="G30" s="40" t="str">
        <f>IF(F29="","",IF(F29&gt;H29,"○",IF(F29=H29,"△","×")))</f>
        <v>×</v>
      </c>
      <c r="H30" s="48"/>
      <c r="I30" s="49"/>
      <c r="J30" s="37" t="str">
        <f>IF(I29="","",IF(I29&gt;K29,"○",IF(I29=K29,"△","×")))</f>
        <v/>
      </c>
      <c r="K30" s="50"/>
      <c r="L30" s="516"/>
      <c r="M30" s="484"/>
      <c r="N30" s="484"/>
      <c r="O30" s="484"/>
      <c r="P30" s="484"/>
      <c r="Q30" s="484"/>
      <c r="R30" s="525"/>
      <c r="S30" s="502"/>
      <c r="U30" s="490"/>
      <c r="V30" s="46"/>
      <c r="W30" s="40" t="str">
        <f>IF(V29="","",IF(V29&gt;X29,"○",IF(V29=X29,"△","×")))</f>
        <v>○</v>
      </c>
      <c r="X30" s="48"/>
      <c r="Y30" s="46"/>
      <c r="Z30" s="40" t="str">
        <f>IF(Y29="","",IF(Y29&gt;AA29,"○",IF(Y29=AA29,"△","×")))</f>
        <v>○</v>
      </c>
      <c r="AA30" s="48"/>
      <c r="AB30" s="49"/>
      <c r="AC30" s="37" t="str">
        <f>IF(AB29="","",IF(AB29&gt;AD29,"○",IF(AB29=AD29,"△","×")))</f>
        <v/>
      </c>
      <c r="AD30" s="50"/>
      <c r="AE30" s="500"/>
      <c r="AF30" s="480"/>
      <c r="AG30" s="480"/>
      <c r="AH30" s="480"/>
      <c r="AI30" s="480"/>
      <c r="AJ30" s="480"/>
      <c r="AK30" s="480"/>
      <c r="AL30" s="482"/>
      <c r="AN30" s="490"/>
      <c r="AO30" s="46"/>
      <c r="AP30" s="47" t="str">
        <f>IF(AO29="","",IF(AO29&gt;AQ29,"○",IF(AO29=AQ29,"△","×")))</f>
        <v>×</v>
      </c>
      <c r="AQ30" s="48"/>
      <c r="AR30" s="46"/>
      <c r="AS30" s="40" t="str">
        <f>IF(AR29="","",IF(AR29&gt;AT29,"○",IF(AR29=AT29,"△","×")))</f>
        <v>×</v>
      </c>
      <c r="AT30" s="48"/>
      <c r="AU30" s="49"/>
      <c r="AV30" s="37" t="str">
        <f>IF(AU29="","",IF(AU29&gt;AW29,"○",IF(AU29=AW29,"△","×")))</f>
        <v/>
      </c>
      <c r="AW30" s="50"/>
      <c r="AX30" s="500"/>
      <c r="AY30" s="480"/>
      <c r="AZ30" s="480"/>
      <c r="BA30" s="480"/>
      <c r="BB30" s="498"/>
      <c r="BC30" s="498"/>
      <c r="BD30" s="480"/>
      <c r="BE30" s="502"/>
      <c r="BG30" s="490"/>
      <c r="BH30" s="46"/>
      <c r="BI30" s="47" t="str">
        <f>IF(BH29="","",IF(BH29&gt;BJ29,"○",IF(BH29=BJ29,"△","×")))</f>
        <v>△</v>
      </c>
      <c r="BJ30" s="48"/>
      <c r="BK30" s="46"/>
      <c r="BL30" s="40" t="str">
        <f>IF(BK29="","",IF(BK29&gt;BM29,"○",IF(BK29=BM29,"△","×")))</f>
        <v>×</v>
      </c>
      <c r="BM30" s="48"/>
      <c r="BN30" s="49"/>
      <c r="BO30" s="37" t="str">
        <f>IF(BN29="","",IF(BN29&gt;BP29,"○",IF(BN29=BP29,"△","×")))</f>
        <v/>
      </c>
      <c r="BP30" s="50"/>
      <c r="BQ30" s="500"/>
      <c r="BR30" s="480"/>
      <c r="BS30" s="480"/>
      <c r="BT30" s="480"/>
      <c r="BU30" s="498"/>
      <c r="BV30" s="498"/>
      <c r="BW30" s="480"/>
      <c r="BX30" s="502"/>
      <c r="BZ30" s="490"/>
      <c r="CA30" s="46"/>
      <c r="CB30" s="47" t="str">
        <f>IF(CA29="","",IF(CA29&gt;CC29,"○",IF(CA29=CC29,"△","×")))</f>
        <v/>
      </c>
      <c r="CC30" s="48"/>
      <c r="CD30" s="46"/>
      <c r="CE30" s="40" t="str">
        <f>IF(CD29="","",IF(CD29&gt;CF29,"○",IF(CD29=CF29,"△","×")))</f>
        <v/>
      </c>
      <c r="CF30" s="48"/>
      <c r="CG30" s="49"/>
      <c r="CH30" s="37" t="str">
        <f>IF(CG29="","",IF(CG29&gt;CI29,"○",IF(CG29=CI29,"△","×")))</f>
        <v/>
      </c>
      <c r="CI30" s="50"/>
      <c r="CJ30" s="500"/>
      <c r="CK30" s="480"/>
      <c r="CL30" s="480"/>
      <c r="CM30" s="480"/>
      <c r="CN30" s="498"/>
      <c r="CO30" s="498"/>
      <c r="CP30" s="480"/>
      <c r="CQ30" s="502"/>
      <c r="CR30" s="461"/>
    </row>
    <row r="31" spans="2:104">
      <c r="L31" s="55"/>
      <c r="M31" s="55"/>
      <c r="N31" s="55"/>
      <c r="O31" s="55"/>
      <c r="P31" s="55"/>
      <c r="Q31" s="55"/>
      <c r="R31" s="55"/>
    </row>
    <row r="32" spans="2:104"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2"/>
      <c r="M32" s="62"/>
      <c r="N32" s="62"/>
      <c r="O32" s="62"/>
      <c r="P32" s="62"/>
      <c r="Q32" s="62"/>
      <c r="R32" s="62"/>
      <c r="S32" s="63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4"/>
      <c r="AF32" s="64"/>
      <c r="AG32" s="64"/>
      <c r="AH32" s="64"/>
      <c r="AI32" s="64"/>
      <c r="AJ32" s="64"/>
      <c r="AK32" s="64"/>
      <c r="AL32" s="65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3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3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3"/>
      <c r="CR32" s="61"/>
    </row>
    <row r="33" spans="2:96">
      <c r="B33" s="15" t="s">
        <v>35</v>
      </c>
      <c r="L33" s="55"/>
      <c r="M33" s="55"/>
      <c r="N33" s="55"/>
      <c r="O33" s="55"/>
      <c r="P33" s="55"/>
      <c r="Q33" s="55"/>
      <c r="R33" s="55"/>
      <c r="S33" s="60"/>
      <c r="U33" s="15" t="s">
        <v>35</v>
      </c>
      <c r="AN33" s="15" t="s">
        <v>35</v>
      </c>
      <c r="BE33" s="16" t="s">
        <v>586</v>
      </c>
      <c r="BG33" s="15" t="s">
        <v>35</v>
      </c>
      <c r="BZ33" s="15" t="s">
        <v>35</v>
      </c>
    </row>
    <row r="34" spans="2:96">
      <c r="B34" s="20"/>
      <c r="C34" s="475" t="str">
        <f>B35</f>
        <v>FC KAWANO</v>
      </c>
      <c r="D34" s="476"/>
      <c r="E34" s="477"/>
      <c r="F34" s="475" t="str">
        <f>B37</f>
        <v>明生</v>
      </c>
      <c r="G34" s="476"/>
      <c r="H34" s="477"/>
      <c r="I34" s="475" t="str">
        <f>B39</f>
        <v>アレグロッソ旭が丘</v>
      </c>
      <c r="J34" s="476"/>
      <c r="K34" s="478"/>
      <c r="L34" s="57" t="s">
        <v>11</v>
      </c>
      <c r="M34" s="58" t="s">
        <v>12</v>
      </c>
      <c r="N34" s="58" t="s">
        <v>13</v>
      </c>
      <c r="O34" s="58" t="s">
        <v>14</v>
      </c>
      <c r="P34" s="58" t="s">
        <v>15</v>
      </c>
      <c r="Q34" s="58" t="s">
        <v>16</v>
      </c>
      <c r="R34" s="58" t="s">
        <v>17</v>
      </c>
      <c r="S34" s="23" t="s">
        <v>18</v>
      </c>
      <c r="U34" s="20"/>
      <c r="V34" s="475" t="str">
        <f>U35</f>
        <v>FCジェンティーレ</v>
      </c>
      <c r="W34" s="476"/>
      <c r="X34" s="477"/>
      <c r="Y34" s="475" t="str">
        <f>U37</f>
        <v>明生</v>
      </c>
      <c r="Z34" s="476"/>
      <c r="AA34" s="477"/>
      <c r="AB34" s="475" t="str">
        <f>U39</f>
        <v xml:space="preserve"> i &amp; K</v>
      </c>
      <c r="AC34" s="476"/>
      <c r="AD34" s="477"/>
      <c r="AE34" s="24" t="s">
        <v>11</v>
      </c>
      <c r="AF34" s="25" t="s">
        <v>12</v>
      </c>
      <c r="AG34" s="25" t="s">
        <v>13</v>
      </c>
      <c r="AH34" s="25" t="s">
        <v>14</v>
      </c>
      <c r="AI34" s="25" t="s">
        <v>15</v>
      </c>
      <c r="AJ34" s="25" t="s">
        <v>16</v>
      </c>
      <c r="AK34" s="25" t="s">
        <v>17</v>
      </c>
      <c r="AL34" s="26" t="s">
        <v>18</v>
      </c>
      <c r="AN34" s="20"/>
      <c r="AO34" s="475" t="str">
        <f>AN35</f>
        <v>SAKAE</v>
      </c>
      <c r="AP34" s="476"/>
      <c r="AQ34" s="477"/>
      <c r="AR34" s="475" t="str">
        <f>AN37</f>
        <v>明生</v>
      </c>
      <c r="AS34" s="476"/>
      <c r="AT34" s="477"/>
      <c r="AU34" s="475" t="str">
        <f>AN39</f>
        <v>愛宕</v>
      </c>
      <c r="AV34" s="476"/>
      <c r="AW34" s="478"/>
      <c r="AX34" s="21" t="s">
        <v>11</v>
      </c>
      <c r="AY34" s="22" t="s">
        <v>12</v>
      </c>
      <c r="AZ34" s="22" t="s">
        <v>13</v>
      </c>
      <c r="BA34" s="22" t="s">
        <v>14</v>
      </c>
      <c r="BB34" s="22" t="s">
        <v>15</v>
      </c>
      <c r="BC34" s="22" t="s">
        <v>16</v>
      </c>
      <c r="BD34" s="22" t="s">
        <v>17</v>
      </c>
      <c r="BE34" s="23" t="s">
        <v>18</v>
      </c>
      <c r="BG34" s="20"/>
      <c r="BH34" s="475" t="str">
        <f>BG35</f>
        <v>FCジェンティーレ</v>
      </c>
      <c r="BI34" s="476"/>
      <c r="BJ34" s="477"/>
      <c r="BK34" s="475" t="str">
        <f>BG37</f>
        <v>愛宕</v>
      </c>
      <c r="BL34" s="476"/>
      <c r="BM34" s="477"/>
      <c r="BN34" s="475" t="str">
        <f>BG39</f>
        <v>FC KAWANO</v>
      </c>
      <c r="BO34" s="476"/>
      <c r="BP34" s="478"/>
      <c r="BQ34" s="21" t="s">
        <v>11</v>
      </c>
      <c r="BR34" s="22" t="s">
        <v>12</v>
      </c>
      <c r="BS34" s="22" t="s">
        <v>13</v>
      </c>
      <c r="BT34" s="22" t="s">
        <v>14</v>
      </c>
      <c r="BU34" s="22" t="s">
        <v>15</v>
      </c>
      <c r="BV34" s="22" t="s">
        <v>16</v>
      </c>
      <c r="BW34" s="22" t="s">
        <v>17</v>
      </c>
      <c r="BX34" s="23" t="s">
        <v>18</v>
      </c>
      <c r="BZ34" s="20"/>
      <c r="CA34" s="475" t="str">
        <f>BZ35</f>
        <v>SAKAE</v>
      </c>
      <c r="CB34" s="476"/>
      <c r="CC34" s="477"/>
      <c r="CD34" s="521" t="str">
        <f>BZ37</f>
        <v>愛宕</v>
      </c>
      <c r="CE34" s="522"/>
      <c r="CF34" s="523"/>
      <c r="CG34" s="475" t="str">
        <f>BZ39</f>
        <v>明生</v>
      </c>
      <c r="CH34" s="476"/>
      <c r="CI34" s="477"/>
      <c r="CJ34" s="21" t="s">
        <v>11</v>
      </c>
      <c r="CK34" s="22" t="s">
        <v>12</v>
      </c>
      <c r="CL34" s="22" t="s">
        <v>13</v>
      </c>
      <c r="CM34" s="22" t="s">
        <v>14</v>
      </c>
      <c r="CN34" s="22" t="s">
        <v>15</v>
      </c>
      <c r="CO34" s="22" t="s">
        <v>16</v>
      </c>
      <c r="CP34" s="22" t="s">
        <v>17</v>
      </c>
      <c r="CQ34" s="23" t="s">
        <v>18</v>
      </c>
      <c r="CR34" s="22" t="s">
        <v>36</v>
      </c>
    </row>
    <row r="35" spans="2:96" ht="18" customHeight="1">
      <c r="B35" s="489" t="s">
        <v>37</v>
      </c>
      <c r="C35" s="27"/>
      <c r="D35" s="28" t="s">
        <v>7</v>
      </c>
      <c r="E35" s="29"/>
      <c r="F35" s="30">
        <v>0</v>
      </c>
      <c r="G35" s="31" t="s">
        <v>7</v>
      </c>
      <c r="H35" s="32">
        <v>1</v>
      </c>
      <c r="I35" s="30">
        <v>0</v>
      </c>
      <c r="J35" s="31" t="s">
        <v>7</v>
      </c>
      <c r="K35" s="32">
        <v>2</v>
      </c>
      <c r="L35" s="495">
        <f>COUNTIF(C36:K36,"○")</f>
        <v>0</v>
      </c>
      <c r="M35" s="483">
        <f>COUNTIF(C36:K36,"×")</f>
        <v>2</v>
      </c>
      <c r="N35" s="483">
        <f>COUNTIF(C36:K36,"△")</f>
        <v>0</v>
      </c>
      <c r="O35" s="483">
        <f>L35*3+N35</f>
        <v>0</v>
      </c>
      <c r="P35" s="483">
        <f>SUM(C35,F35,I35)</f>
        <v>0</v>
      </c>
      <c r="Q35" s="483">
        <f>SUM(E35,H35,K35)</f>
        <v>3</v>
      </c>
      <c r="R35" s="485">
        <f>P35-Q35</f>
        <v>-3</v>
      </c>
      <c r="S35" s="481">
        <v>3</v>
      </c>
      <c r="U35" s="489" t="str">
        <f>IF(S7=1,B7,(IF(S9=1,B9,(IF(S11=1,B11,"")))))</f>
        <v>FCジェンティーレ</v>
      </c>
      <c r="V35" s="27"/>
      <c r="W35" s="28" t="s">
        <v>7</v>
      </c>
      <c r="X35" s="29"/>
      <c r="Y35" s="30">
        <v>7</v>
      </c>
      <c r="Z35" s="31" t="s">
        <v>7</v>
      </c>
      <c r="AA35" s="32">
        <v>0</v>
      </c>
      <c r="AB35" s="30">
        <v>9</v>
      </c>
      <c r="AC35" s="31" t="s">
        <v>7</v>
      </c>
      <c r="AD35" s="32">
        <v>0</v>
      </c>
      <c r="AE35" s="491">
        <f>COUNTIF(V36:AD36,"○")</f>
        <v>2</v>
      </c>
      <c r="AF35" s="479">
        <f>COUNTIF(V36:AD36,"×")</f>
        <v>0</v>
      </c>
      <c r="AG35" s="479">
        <f>COUNTIF(V36:AD36,"△")</f>
        <v>0</v>
      </c>
      <c r="AH35" s="479">
        <f>AE35*3+AG35</f>
        <v>6</v>
      </c>
      <c r="AI35" s="479">
        <f>SUM(V35,Y35,AB35)</f>
        <v>16</v>
      </c>
      <c r="AJ35" s="479">
        <f>SUM(X35,AA35,AD35)</f>
        <v>0</v>
      </c>
      <c r="AK35" s="479">
        <f>AI35-AJ35</f>
        <v>16</v>
      </c>
      <c r="AL35" s="481">
        <v>1</v>
      </c>
      <c r="AN35" s="489" t="str">
        <f>IF(AL7=1,U7,(IF(AL9=1,U9,(IF(AL11=1,U11,"")))))</f>
        <v>SAKAE</v>
      </c>
      <c r="AO35" s="27"/>
      <c r="AP35" s="28" t="s">
        <v>7</v>
      </c>
      <c r="AQ35" s="29"/>
      <c r="AR35" s="30">
        <v>5</v>
      </c>
      <c r="AS35" s="31" t="s">
        <v>26</v>
      </c>
      <c r="AT35" s="32">
        <v>0</v>
      </c>
      <c r="AU35" s="33">
        <v>0</v>
      </c>
      <c r="AV35" s="31" t="s">
        <v>7</v>
      </c>
      <c r="AW35" s="453">
        <v>0</v>
      </c>
      <c r="AX35" s="505">
        <f>COUNTIF(AO36:AW36,"○")</f>
        <v>1</v>
      </c>
      <c r="AY35" s="497">
        <f>COUNTIF(AO36:AW36,"×")</f>
        <v>0</v>
      </c>
      <c r="AZ35" s="497">
        <f>COUNTIF(AO36:AW36,"△")</f>
        <v>1</v>
      </c>
      <c r="BA35" s="497">
        <f>AX35*3+AZ35</f>
        <v>4</v>
      </c>
      <c r="BB35" s="497">
        <f>SUM(AO35,AR35,AU35)</f>
        <v>5</v>
      </c>
      <c r="BC35" s="497">
        <f>SUM(AQ35,AT35,AW35)</f>
        <v>0</v>
      </c>
      <c r="BD35" s="479">
        <f>BB35-BC35</f>
        <v>5</v>
      </c>
      <c r="BE35" s="501">
        <v>1</v>
      </c>
      <c r="BG35" s="489" t="str">
        <f>IF(BE7=1,AN7,(IF(BE9=1,AN9,(IF(BE11=1,AN11,"")))))</f>
        <v>FCジェンティーレ</v>
      </c>
      <c r="BH35" s="27"/>
      <c r="BI35" s="28" t="s">
        <v>7</v>
      </c>
      <c r="BJ35" s="29"/>
      <c r="BK35" s="30">
        <v>5</v>
      </c>
      <c r="BL35" s="31" t="s">
        <v>7</v>
      </c>
      <c r="BM35" s="32">
        <v>0</v>
      </c>
      <c r="BN35" s="30">
        <v>1</v>
      </c>
      <c r="BO35" s="31" t="s">
        <v>26</v>
      </c>
      <c r="BP35" s="32">
        <v>0</v>
      </c>
      <c r="BQ35" s="505">
        <f>COUNTIF(BH36:BP36,"○")</f>
        <v>2</v>
      </c>
      <c r="BR35" s="497">
        <f>COUNTIF(BH36:BP36,"×")</f>
        <v>0</v>
      </c>
      <c r="BS35" s="497">
        <f>COUNTIF(BH36:BP36,"△")</f>
        <v>0</v>
      </c>
      <c r="BT35" s="497">
        <f>BQ35*3+BS35</f>
        <v>6</v>
      </c>
      <c r="BU35" s="497">
        <f>SUM(BH35,BK35,BN35)</f>
        <v>6</v>
      </c>
      <c r="BV35" s="497">
        <f>SUM(BJ35,BM35,BP35)</f>
        <v>0</v>
      </c>
      <c r="BW35" s="479">
        <f>BU35-BV35</f>
        <v>6</v>
      </c>
      <c r="BX35" s="501">
        <v>1</v>
      </c>
      <c r="BZ35" s="489" t="str">
        <f>IF(BX7=1,BG7,(IF(BX9=1,BG9,(IF(BX11=1,BG11,"")))))</f>
        <v>SAKAE</v>
      </c>
      <c r="CA35" s="27"/>
      <c r="CB35" s="28" t="s">
        <v>7</v>
      </c>
      <c r="CC35" s="29"/>
      <c r="CD35" s="30"/>
      <c r="CE35" s="31" t="s">
        <v>26</v>
      </c>
      <c r="CF35" s="32"/>
      <c r="CG35" s="30"/>
      <c r="CH35" s="31" t="s">
        <v>7</v>
      </c>
      <c r="CI35" s="32"/>
      <c r="CJ35" s="505">
        <f>COUNTIF(CA36:CI36,"○")</f>
        <v>0</v>
      </c>
      <c r="CK35" s="497">
        <f>COUNTIF(CA36:CI36,"×")</f>
        <v>0</v>
      </c>
      <c r="CL35" s="497">
        <f>COUNTIF(CA36:CI36,"△")</f>
        <v>0</v>
      </c>
      <c r="CM35" s="497">
        <f>CJ35*3+CL35</f>
        <v>0</v>
      </c>
      <c r="CN35" s="497">
        <f>SUM(CA35,CD35,CG35)</f>
        <v>0</v>
      </c>
      <c r="CO35" s="497">
        <f>SUM(CC35,CF35,CI35)</f>
        <v>0</v>
      </c>
      <c r="CP35" s="479">
        <f>CN35-CO35</f>
        <v>0</v>
      </c>
      <c r="CQ35" s="501"/>
      <c r="CR35" s="517" t="str">
        <f>IF(CQ35=1,1,IF(CQ35=2,2,IF(CQ35=3,3,"")))</f>
        <v/>
      </c>
    </row>
    <row r="36" spans="2:96" ht="18" customHeight="1">
      <c r="B36" s="490"/>
      <c r="C36" s="36"/>
      <c r="D36" s="37"/>
      <c r="E36" s="38"/>
      <c r="F36" s="39"/>
      <c r="G36" s="40" t="str">
        <f>IF(F35="","",IF(F35&gt;H35,"○",IF(F35=H35,"△","×")))</f>
        <v>×</v>
      </c>
      <c r="H36" s="41"/>
      <c r="I36" s="39"/>
      <c r="J36" s="40" t="str">
        <f>IF(I35="","",IF(I35&gt;K35,"○",IF(I35=K35,"△","×")))</f>
        <v>×</v>
      </c>
      <c r="K36" s="41"/>
      <c r="L36" s="496"/>
      <c r="M36" s="484"/>
      <c r="N36" s="484"/>
      <c r="O36" s="484"/>
      <c r="P36" s="484"/>
      <c r="Q36" s="484"/>
      <c r="R36" s="486"/>
      <c r="S36" s="482"/>
      <c r="U36" s="490"/>
      <c r="V36" s="36"/>
      <c r="W36" s="37"/>
      <c r="X36" s="38"/>
      <c r="Y36" s="39"/>
      <c r="Z36" s="40" t="str">
        <f>IF(Y35="","",IF(Y35&gt;AA35,"○",IF(Y35=AA35,"△","×")))</f>
        <v>○</v>
      </c>
      <c r="AA36" s="41"/>
      <c r="AB36" s="39"/>
      <c r="AC36" s="40" t="str">
        <f>IF(AB35="","",IF(AB35&gt;AD35,"○",IF(AB35=AD35,"△","×")))</f>
        <v>○</v>
      </c>
      <c r="AD36" s="41"/>
      <c r="AE36" s="492"/>
      <c r="AF36" s="480"/>
      <c r="AG36" s="480"/>
      <c r="AH36" s="480"/>
      <c r="AI36" s="480"/>
      <c r="AJ36" s="480"/>
      <c r="AK36" s="480"/>
      <c r="AL36" s="482"/>
      <c r="AN36" s="490"/>
      <c r="AO36" s="36"/>
      <c r="AP36" s="37"/>
      <c r="AQ36" s="38"/>
      <c r="AR36" s="39"/>
      <c r="AS36" s="40" t="str">
        <f>IF(AR35="","",IF(AR35&gt;AT35,"○",IF(AR35=AT35,"△","×")))</f>
        <v>○</v>
      </c>
      <c r="AT36" s="41"/>
      <c r="AU36" s="450"/>
      <c r="AV36" s="40" t="str">
        <f>IF(AU35="","",IF(AU35&gt;AW35,"○",IF(AU35=AW35,"△","×")))</f>
        <v>△</v>
      </c>
      <c r="AW36" s="41"/>
      <c r="AX36" s="506"/>
      <c r="AY36" s="498"/>
      <c r="AZ36" s="498"/>
      <c r="BA36" s="498"/>
      <c r="BB36" s="498"/>
      <c r="BC36" s="498"/>
      <c r="BD36" s="480"/>
      <c r="BE36" s="502"/>
      <c r="BG36" s="490"/>
      <c r="BH36" s="36"/>
      <c r="BI36" s="37"/>
      <c r="BJ36" s="38"/>
      <c r="BK36" s="39"/>
      <c r="BL36" s="40" t="str">
        <f>IF(BK35="","",IF(BK35&gt;BM35,"○",IF(BK35=BM35,"△","×")))</f>
        <v>○</v>
      </c>
      <c r="BM36" s="41"/>
      <c r="BN36" s="39"/>
      <c r="BO36" s="40" t="str">
        <f>IF(BN35="","",IF(BN35&gt;BP35,"○",IF(BN35=BP35,"△","×")))</f>
        <v>○</v>
      </c>
      <c r="BP36" s="41"/>
      <c r="BQ36" s="506"/>
      <c r="BR36" s="498"/>
      <c r="BS36" s="498"/>
      <c r="BT36" s="498"/>
      <c r="BU36" s="498"/>
      <c r="BV36" s="498"/>
      <c r="BW36" s="480"/>
      <c r="BX36" s="502"/>
      <c r="BZ36" s="490"/>
      <c r="CA36" s="36"/>
      <c r="CB36" s="37"/>
      <c r="CC36" s="38"/>
      <c r="CD36" s="39"/>
      <c r="CE36" s="40" t="str">
        <f>IF(CD35="","",IF(CD35&gt;CF35,"○",IF(CD35=CF35,"△","×")))</f>
        <v/>
      </c>
      <c r="CF36" s="41"/>
      <c r="CG36" s="39"/>
      <c r="CH36" s="40" t="str">
        <f>IF(CG35="","",IF(CG35&gt;CI35,"○",IF(CG35=CI35,"△","×")))</f>
        <v/>
      </c>
      <c r="CI36" s="41"/>
      <c r="CJ36" s="506"/>
      <c r="CK36" s="498"/>
      <c r="CL36" s="498"/>
      <c r="CM36" s="498"/>
      <c r="CN36" s="498"/>
      <c r="CO36" s="498"/>
      <c r="CP36" s="480"/>
      <c r="CQ36" s="502"/>
      <c r="CR36" s="461"/>
    </row>
    <row r="37" spans="2:96" ht="18" customHeight="1">
      <c r="B37" s="489" t="s">
        <v>38</v>
      </c>
      <c r="C37" s="43">
        <f>IF(H35="","",H35)</f>
        <v>1</v>
      </c>
      <c r="D37" s="44" t="s">
        <v>7</v>
      </c>
      <c r="E37" s="45">
        <f>IF(F35="","",F35)</f>
        <v>0</v>
      </c>
      <c r="F37" s="27"/>
      <c r="G37" s="28" t="s">
        <v>7</v>
      </c>
      <c r="H37" s="29"/>
      <c r="I37" s="30">
        <v>3</v>
      </c>
      <c r="J37" s="31" t="s">
        <v>7</v>
      </c>
      <c r="K37" s="32">
        <v>6</v>
      </c>
      <c r="L37" s="515">
        <f>COUNTIF(C38:K38,"○")</f>
        <v>1</v>
      </c>
      <c r="M37" s="483">
        <f>COUNTIF(C38:K38,"×")</f>
        <v>1</v>
      </c>
      <c r="N37" s="483">
        <f>COUNTIF(C38:K38,"△")</f>
        <v>0</v>
      </c>
      <c r="O37" s="483">
        <f>L37*3+N37</f>
        <v>3</v>
      </c>
      <c r="P37" s="483">
        <f>SUM(C37,F37,I37)</f>
        <v>4</v>
      </c>
      <c r="Q37" s="483">
        <f>SUM(E37,H37,K37)</f>
        <v>6</v>
      </c>
      <c r="R37" s="485">
        <f>P37-Q37</f>
        <v>-2</v>
      </c>
      <c r="S37" s="481">
        <v>2</v>
      </c>
      <c r="U37" s="489" t="str">
        <f>IF(S35=2,B35,(IF(S37=2,B37,(IF(S39=2,B39,"")))))</f>
        <v>明生</v>
      </c>
      <c r="V37" s="43">
        <f>IF(AA35="","",AA35)</f>
        <v>0</v>
      </c>
      <c r="W37" s="44" t="s">
        <v>7</v>
      </c>
      <c r="X37" s="45">
        <f>IF(Y35="","",Y35)</f>
        <v>7</v>
      </c>
      <c r="Y37" s="27"/>
      <c r="Z37" s="28" t="s">
        <v>7</v>
      </c>
      <c r="AA37" s="29"/>
      <c r="AB37" s="30">
        <v>1</v>
      </c>
      <c r="AC37" s="31" t="s">
        <v>26</v>
      </c>
      <c r="AD37" s="32">
        <v>0</v>
      </c>
      <c r="AE37" s="499">
        <f>COUNTIF(V38:AD38,"○")</f>
        <v>1</v>
      </c>
      <c r="AF37" s="479">
        <f>COUNTIF(V38:AD38,"×")</f>
        <v>1</v>
      </c>
      <c r="AG37" s="479">
        <f>COUNTIF(V38:AD38,"△")</f>
        <v>0</v>
      </c>
      <c r="AH37" s="479">
        <f>AE37*3+AG37</f>
        <v>3</v>
      </c>
      <c r="AI37" s="479">
        <f>SUM(V37,Y37,AB37)</f>
        <v>1</v>
      </c>
      <c r="AJ37" s="479">
        <f>SUM(X37,AA37,AD37)</f>
        <v>7</v>
      </c>
      <c r="AK37" s="479">
        <f>AI37-AJ37</f>
        <v>-6</v>
      </c>
      <c r="AL37" s="481">
        <v>2</v>
      </c>
      <c r="AN37" s="489" t="str">
        <f>IF(AL35=2,U35,(IF(AL37=2,U37,(IF(AL39=2,U39,"")))))</f>
        <v>明生</v>
      </c>
      <c r="AO37" s="43">
        <f>IF(AT35="","",AT35)</f>
        <v>0</v>
      </c>
      <c r="AP37" s="44" t="s">
        <v>7</v>
      </c>
      <c r="AQ37" s="45">
        <f>IF(AR35="","",AR35)</f>
        <v>5</v>
      </c>
      <c r="AR37" s="27"/>
      <c r="AS37" s="28" t="s">
        <v>7</v>
      </c>
      <c r="AT37" s="29"/>
      <c r="AU37" s="33">
        <v>0</v>
      </c>
      <c r="AV37" s="31" t="s">
        <v>26</v>
      </c>
      <c r="AW37" s="453">
        <v>0</v>
      </c>
      <c r="AX37" s="503">
        <f>COUNTIF(AO38:AW38,"○")</f>
        <v>0</v>
      </c>
      <c r="AY37" s="497">
        <f>COUNTIF(AO38:AW38,"×")</f>
        <v>1</v>
      </c>
      <c r="AZ37" s="497">
        <f>COUNTIF(AO38:AW38,"△")</f>
        <v>1</v>
      </c>
      <c r="BA37" s="497">
        <f>AX37*3+AZ37</f>
        <v>1</v>
      </c>
      <c r="BB37" s="497">
        <f>SUM(AO37,AR37,AU37)</f>
        <v>0</v>
      </c>
      <c r="BC37" s="497">
        <f>SUM(AQ37,AT37,AW37)</f>
        <v>5</v>
      </c>
      <c r="BD37" s="479">
        <f>BB37-BC37</f>
        <v>-5</v>
      </c>
      <c r="BE37" s="501">
        <v>3</v>
      </c>
      <c r="BG37" s="489" t="str">
        <f>IF(BE35=2,AN35,(IF(BE37=2,AN37,(IF(BE39=2,AN39,"")))))</f>
        <v>愛宕</v>
      </c>
      <c r="BH37" s="43">
        <f>IF(BM35="","",BM35)</f>
        <v>0</v>
      </c>
      <c r="BI37" s="44" t="s">
        <v>7</v>
      </c>
      <c r="BJ37" s="45">
        <f>IF(BK35="","",BK35)</f>
        <v>5</v>
      </c>
      <c r="BK37" s="27"/>
      <c r="BL37" s="28" t="s">
        <v>26</v>
      </c>
      <c r="BM37" s="29"/>
      <c r="BN37" s="30">
        <v>3</v>
      </c>
      <c r="BO37" s="31" t="s">
        <v>7</v>
      </c>
      <c r="BP37" s="32">
        <v>0</v>
      </c>
      <c r="BQ37" s="503">
        <f>COUNTIF(BH38:BP38,"○")</f>
        <v>1</v>
      </c>
      <c r="BR37" s="497">
        <f>COUNTIF(BH38:BP38,"×")</f>
        <v>1</v>
      </c>
      <c r="BS37" s="497">
        <f>COUNTIF(BH38:BP38,"△")</f>
        <v>0</v>
      </c>
      <c r="BT37" s="497">
        <f>BQ37*3+BS37</f>
        <v>3</v>
      </c>
      <c r="BU37" s="497">
        <f>SUM(BH37,BK37,BN37)</f>
        <v>3</v>
      </c>
      <c r="BV37" s="497">
        <f>SUM(BJ37,BM37,BP37)</f>
        <v>5</v>
      </c>
      <c r="BW37" s="479">
        <f>BU37-BV37</f>
        <v>-2</v>
      </c>
      <c r="BX37" s="501">
        <v>2</v>
      </c>
      <c r="BZ37" s="489" t="str">
        <f>IF(BX35=2,BG35,(IF(BX37=2,BG37,(IF(BX39=2,BG39,"")))))</f>
        <v>愛宕</v>
      </c>
      <c r="CA37" s="43" t="str">
        <f>IF(CF35="","",CF35)</f>
        <v/>
      </c>
      <c r="CB37" s="44" t="s">
        <v>7</v>
      </c>
      <c r="CC37" s="45" t="str">
        <f>IF(CD35="","",CD35)</f>
        <v/>
      </c>
      <c r="CD37" s="27"/>
      <c r="CE37" s="28" t="s">
        <v>7</v>
      </c>
      <c r="CF37" s="29"/>
      <c r="CG37" s="30"/>
      <c r="CH37" s="31" t="s">
        <v>7</v>
      </c>
      <c r="CI37" s="32"/>
      <c r="CJ37" s="503">
        <f>COUNTIF(CA38:CI38,"○")</f>
        <v>0</v>
      </c>
      <c r="CK37" s="497">
        <f>COUNTIF(CA38:CI38,"×")</f>
        <v>0</v>
      </c>
      <c r="CL37" s="497">
        <f>COUNTIF(CA38:CI38,"△")</f>
        <v>0</v>
      </c>
      <c r="CM37" s="497">
        <f>CJ37*3+CL37</f>
        <v>0</v>
      </c>
      <c r="CN37" s="497">
        <f>SUM(CA37,CD37,CG37)</f>
        <v>0</v>
      </c>
      <c r="CO37" s="497">
        <f>SUM(CC37,CF37,CI37)</f>
        <v>0</v>
      </c>
      <c r="CP37" s="479">
        <f>CN37-CO37</f>
        <v>0</v>
      </c>
      <c r="CQ37" s="501"/>
      <c r="CR37" s="517" t="str">
        <f>IF(CQ37=1,1,IF(CQ37=2,2,IF(CQ37=3,3,"")))</f>
        <v/>
      </c>
    </row>
    <row r="38" spans="2:96" ht="18" customHeight="1">
      <c r="B38" s="490"/>
      <c r="C38" s="46"/>
      <c r="D38" s="47" t="str">
        <f>IF(C37="","",IF(C37&gt;E37,"○",IF(C37=E37,"△","×")))</f>
        <v>○</v>
      </c>
      <c r="E38" s="48"/>
      <c r="F38" s="49"/>
      <c r="G38" s="37" t="str">
        <f>IF(F37="","",IF(F37&gt;H37,"○",IF(F37=H37,"△","×")))</f>
        <v/>
      </c>
      <c r="H38" s="50"/>
      <c r="I38" s="39"/>
      <c r="J38" s="40" t="str">
        <f>IF(I37="","",IF(I37&gt;K37,"○",IF(I37=K37,"△","×")))</f>
        <v>×</v>
      </c>
      <c r="K38" s="41"/>
      <c r="L38" s="516"/>
      <c r="M38" s="484"/>
      <c r="N38" s="484"/>
      <c r="O38" s="484"/>
      <c r="P38" s="484"/>
      <c r="Q38" s="484"/>
      <c r="R38" s="486"/>
      <c r="S38" s="482"/>
      <c r="U38" s="490"/>
      <c r="V38" s="46"/>
      <c r="W38" s="47" t="str">
        <f>IF(V37="","",IF(V37&gt;X37,"○",IF(V37=X37,"△","×")))</f>
        <v>×</v>
      </c>
      <c r="X38" s="48"/>
      <c r="Y38" s="49"/>
      <c r="Z38" s="37" t="str">
        <f>IF(Y37="","",IF(Y37&gt;AA37,"○",IF(Y37=AA37,"△","×")))</f>
        <v/>
      </c>
      <c r="AA38" s="50"/>
      <c r="AB38" s="39"/>
      <c r="AC38" s="40" t="str">
        <f>IF(AB37="","",IF(AB37&gt;AD37,"○",IF(AB37=AD37,"△","×")))</f>
        <v>○</v>
      </c>
      <c r="AD38" s="41"/>
      <c r="AE38" s="500"/>
      <c r="AF38" s="480"/>
      <c r="AG38" s="480"/>
      <c r="AH38" s="480"/>
      <c r="AI38" s="480"/>
      <c r="AJ38" s="480"/>
      <c r="AK38" s="480"/>
      <c r="AL38" s="482"/>
      <c r="AN38" s="490"/>
      <c r="AO38" s="46"/>
      <c r="AP38" s="47" t="str">
        <f>IF(AO37="","",IF(AO37&gt;AQ37,"○",IF(AO37=AQ37,"△","×")))</f>
        <v>×</v>
      </c>
      <c r="AQ38" s="48"/>
      <c r="AR38" s="49"/>
      <c r="AS38" s="37" t="str">
        <f>IF(AR37="","",IF(AR37&gt;AT37,"○",IF(AR37=AT37,"△","×")))</f>
        <v/>
      </c>
      <c r="AT38" s="50"/>
      <c r="AU38" s="39"/>
      <c r="AV38" s="40" t="str">
        <f>IF(AU37="","",IF(AU37&gt;AW37,"○",IF(AU37=AW37,"△","×")))</f>
        <v>△</v>
      </c>
      <c r="AW38" s="41"/>
      <c r="AX38" s="504"/>
      <c r="AY38" s="498"/>
      <c r="AZ38" s="498"/>
      <c r="BA38" s="498"/>
      <c r="BB38" s="498"/>
      <c r="BC38" s="498"/>
      <c r="BD38" s="480"/>
      <c r="BE38" s="502"/>
      <c r="BG38" s="490"/>
      <c r="BH38" s="46"/>
      <c r="BI38" s="47" t="str">
        <f>IF(BH37="","",IF(BH37&gt;BJ37,"○",IF(BH37=BJ37,"△","×")))</f>
        <v>×</v>
      </c>
      <c r="BJ38" s="48"/>
      <c r="BK38" s="49"/>
      <c r="BL38" s="37" t="str">
        <f>IF(BK37="","",IF(BK37&gt;BM37,"○",IF(BK37=BM37,"△","×")))</f>
        <v/>
      </c>
      <c r="BM38" s="50"/>
      <c r="BN38" s="39"/>
      <c r="BO38" s="40" t="str">
        <f>IF(BN37="","",IF(BN37&gt;BP37,"○",IF(BN37=BP37,"△","×")))</f>
        <v>○</v>
      </c>
      <c r="BP38" s="41"/>
      <c r="BQ38" s="504"/>
      <c r="BR38" s="498"/>
      <c r="BS38" s="498"/>
      <c r="BT38" s="498"/>
      <c r="BU38" s="498"/>
      <c r="BV38" s="498"/>
      <c r="BW38" s="480"/>
      <c r="BX38" s="502"/>
      <c r="BZ38" s="490"/>
      <c r="CA38" s="46"/>
      <c r="CB38" s="47" t="str">
        <f>IF(CA37="","",IF(CA37&gt;CC37,"○",IF(CA37=CC37,"△","×")))</f>
        <v/>
      </c>
      <c r="CC38" s="48"/>
      <c r="CD38" s="49"/>
      <c r="CE38" s="37" t="str">
        <f>IF(CD37="","",IF(CD37&gt;CF37,"○",IF(CD37=CF37,"△","×")))</f>
        <v/>
      </c>
      <c r="CF38" s="50"/>
      <c r="CG38" s="39"/>
      <c r="CH38" s="40" t="str">
        <f>IF(CG37="","",IF(CG37&gt;CI37,"○",IF(CG37=CI37,"△","×")))</f>
        <v/>
      </c>
      <c r="CI38" s="41"/>
      <c r="CJ38" s="504"/>
      <c r="CK38" s="498"/>
      <c r="CL38" s="498"/>
      <c r="CM38" s="498"/>
      <c r="CN38" s="498"/>
      <c r="CO38" s="498"/>
      <c r="CP38" s="480"/>
      <c r="CQ38" s="502"/>
      <c r="CR38" s="461"/>
    </row>
    <row r="39" spans="2:96" ht="18" customHeight="1">
      <c r="B39" s="489" t="s">
        <v>39</v>
      </c>
      <c r="C39" s="43">
        <f>IF(K35="","",K35)</f>
        <v>2</v>
      </c>
      <c r="D39" s="44" t="s">
        <v>26</v>
      </c>
      <c r="E39" s="45">
        <f>IF(I35="","",I35)</f>
        <v>0</v>
      </c>
      <c r="F39" s="43">
        <f>IF(K37="","",K37)</f>
        <v>6</v>
      </c>
      <c r="G39" s="44" t="s">
        <v>7</v>
      </c>
      <c r="H39" s="45">
        <f>IF(I37="","",I37)</f>
        <v>3</v>
      </c>
      <c r="I39" s="27"/>
      <c r="J39" s="28" t="s">
        <v>7</v>
      </c>
      <c r="K39" s="29"/>
      <c r="L39" s="515">
        <f>COUNTIF(C40:K40,"○")</f>
        <v>2</v>
      </c>
      <c r="M39" s="483">
        <f>COUNTIF(C40:K40,"×")</f>
        <v>0</v>
      </c>
      <c r="N39" s="483">
        <f>COUNTIF(C40:K40,"△")</f>
        <v>0</v>
      </c>
      <c r="O39" s="483">
        <f>L39*3+N39</f>
        <v>6</v>
      </c>
      <c r="P39" s="483">
        <f>SUM(C39,F39,I39)</f>
        <v>8</v>
      </c>
      <c r="Q39" s="483">
        <f>SUM(E39,H39,K39)</f>
        <v>3</v>
      </c>
      <c r="R39" s="485">
        <f>P39-Q39</f>
        <v>5</v>
      </c>
      <c r="S39" s="481">
        <v>1</v>
      </c>
      <c r="U39" s="489" t="str">
        <f>IF(S44=1,B44,(IF(S46=1,B46,(IF(S48=1,B48,"")))))</f>
        <v xml:space="preserve"> i &amp; K</v>
      </c>
      <c r="V39" s="51">
        <f>IF(AD35="","",AD35)</f>
        <v>0</v>
      </c>
      <c r="W39" s="31" t="s">
        <v>7</v>
      </c>
      <c r="X39" s="52">
        <f>IF(AB35="","",AB35)</f>
        <v>9</v>
      </c>
      <c r="Y39" s="51">
        <f>IF(AD37="","",AD37)</f>
        <v>0</v>
      </c>
      <c r="Z39" s="31" t="s">
        <v>7</v>
      </c>
      <c r="AA39" s="52">
        <f>IF(AB37="","",AB37)</f>
        <v>1</v>
      </c>
      <c r="AB39" s="27"/>
      <c r="AC39" s="28" t="s">
        <v>7</v>
      </c>
      <c r="AD39" s="29"/>
      <c r="AE39" s="499">
        <f>COUNTIF(V40:AD40,"○")</f>
        <v>0</v>
      </c>
      <c r="AF39" s="479">
        <f>COUNTIF(V40:AD40,"×")</f>
        <v>2</v>
      </c>
      <c r="AG39" s="479">
        <f>COUNTIF(V40:AD40,"△")</f>
        <v>0</v>
      </c>
      <c r="AH39" s="479">
        <f>AE39*3+AG39</f>
        <v>0</v>
      </c>
      <c r="AI39" s="479">
        <f>SUM(V39,Y39,AB39)</f>
        <v>0</v>
      </c>
      <c r="AJ39" s="479">
        <f>SUM(X39,AA39,AD39)</f>
        <v>10</v>
      </c>
      <c r="AK39" s="479">
        <f>AI39-AJ39</f>
        <v>-10</v>
      </c>
      <c r="AL39" s="481">
        <v>3</v>
      </c>
      <c r="AN39" s="489" t="str">
        <f>IF(AL44=1,U44,(IF(AL46=1,U46,(IF(AL48=1,U48,"")))))</f>
        <v>愛宕</v>
      </c>
      <c r="AO39" s="451">
        <f>IF(AW35="","",AW35)</f>
        <v>0</v>
      </c>
      <c r="AP39" s="44" t="s">
        <v>7</v>
      </c>
      <c r="AQ39" s="452">
        <f>IF(AU35="","",AU35)</f>
        <v>0</v>
      </c>
      <c r="AR39" s="451">
        <f>IF(AW37="","",AW37)</f>
        <v>0</v>
      </c>
      <c r="AS39" s="44" t="s">
        <v>7</v>
      </c>
      <c r="AT39" s="45">
        <f>IF(AU37="","",AU37)</f>
        <v>0</v>
      </c>
      <c r="AU39" s="27"/>
      <c r="AV39" s="28" t="s">
        <v>7</v>
      </c>
      <c r="AW39" s="29"/>
      <c r="AX39" s="503">
        <f>COUNTIF(AO40:AW40,"○")</f>
        <v>0</v>
      </c>
      <c r="AY39" s="497">
        <f>COUNTIF(AO40:AW40,"×")</f>
        <v>0</v>
      </c>
      <c r="AZ39" s="497">
        <f>COUNTIF(AO40:AW40,"△")</f>
        <v>2</v>
      </c>
      <c r="BA39" s="497">
        <f>AX39*3+AZ39</f>
        <v>2</v>
      </c>
      <c r="BB39" s="497">
        <f>SUM(AO39,AR39,AU39)</f>
        <v>0</v>
      </c>
      <c r="BC39" s="497">
        <f>SUM(AQ39,AT39,AW39)</f>
        <v>0</v>
      </c>
      <c r="BD39" s="479">
        <f>BB39-BC39</f>
        <v>0</v>
      </c>
      <c r="BE39" s="501">
        <v>2</v>
      </c>
      <c r="BG39" s="489" t="str">
        <f>IF(BE44=1,AN44,(IF(BE46=1,AN46,(IF(BE48=1,AN48,"")))))</f>
        <v>FC KAWANO</v>
      </c>
      <c r="BH39" s="51">
        <f>IF(BP35="","",BP35)</f>
        <v>0</v>
      </c>
      <c r="BI39" s="31" t="s">
        <v>7</v>
      </c>
      <c r="BJ39" s="52">
        <f>IF(BN35="","",BN35)</f>
        <v>1</v>
      </c>
      <c r="BK39" s="51">
        <f>IF(BP37="","",BP37)</f>
        <v>0</v>
      </c>
      <c r="BL39" s="31" t="s">
        <v>7</v>
      </c>
      <c r="BM39" s="52">
        <f>IF(BN37="","",BN37)</f>
        <v>3</v>
      </c>
      <c r="BN39" s="27"/>
      <c r="BO39" s="28" t="s">
        <v>7</v>
      </c>
      <c r="BP39" s="29"/>
      <c r="BQ39" s="503">
        <f>COUNTIF(BH40:BP40,"○")</f>
        <v>0</v>
      </c>
      <c r="BR39" s="497">
        <f>COUNTIF(BH40:BP40,"×")</f>
        <v>2</v>
      </c>
      <c r="BS39" s="497">
        <f>COUNTIF(BH40:BP40,"△")</f>
        <v>0</v>
      </c>
      <c r="BT39" s="497">
        <f>BQ39*3+BS39</f>
        <v>0</v>
      </c>
      <c r="BU39" s="497">
        <f>SUM(BH39,BK39,BN39)</f>
        <v>0</v>
      </c>
      <c r="BV39" s="497">
        <f>SUM(BJ39,BM39,BP39)</f>
        <v>4</v>
      </c>
      <c r="BW39" s="479">
        <f>BU39-BV39</f>
        <v>-4</v>
      </c>
      <c r="BX39" s="501">
        <v>3</v>
      </c>
      <c r="BZ39" s="489" t="str">
        <f>IF(BX44=1,BG44,(IF(BX46=1,BG46,(IF(BX48=1,BG48,"")))))</f>
        <v>明生</v>
      </c>
      <c r="CA39" s="43" t="str">
        <f>IF(CI35="","",CI35)</f>
        <v/>
      </c>
      <c r="CB39" s="44" t="s">
        <v>7</v>
      </c>
      <c r="CC39" s="45" t="str">
        <f>IF(CG35="","",CG35)</f>
        <v/>
      </c>
      <c r="CD39" s="43" t="str">
        <f>IF(CI37="","",CI37)</f>
        <v/>
      </c>
      <c r="CE39" s="44" t="s">
        <v>7</v>
      </c>
      <c r="CF39" s="45" t="str">
        <f>IF(CG37="","",CG37)</f>
        <v/>
      </c>
      <c r="CG39" s="27"/>
      <c r="CH39" s="28" t="s">
        <v>7</v>
      </c>
      <c r="CI39" s="29"/>
      <c r="CJ39" s="503">
        <f>COUNTIF(CA40:CI40,"○")</f>
        <v>0</v>
      </c>
      <c r="CK39" s="497">
        <f>COUNTIF(CA40:CI40,"×")</f>
        <v>0</v>
      </c>
      <c r="CL39" s="497">
        <f>COUNTIF(CA40:CI40,"△")</f>
        <v>0</v>
      </c>
      <c r="CM39" s="497">
        <f>CJ39*3+CL39</f>
        <v>0</v>
      </c>
      <c r="CN39" s="497">
        <f>SUM(CA39,CD39,CG39)</f>
        <v>0</v>
      </c>
      <c r="CO39" s="497">
        <f>SUM(CC39,CF39,CI39)</f>
        <v>0</v>
      </c>
      <c r="CP39" s="479">
        <f>CN39-CO39</f>
        <v>0</v>
      </c>
      <c r="CQ39" s="501"/>
      <c r="CR39" s="517" t="str">
        <f>IF(CQ39=1,1,IF(CQ39=2,2,IF(CQ39=3,3,"")))</f>
        <v/>
      </c>
    </row>
    <row r="40" spans="2:96" ht="18" customHeight="1">
      <c r="B40" s="490"/>
      <c r="C40" s="46"/>
      <c r="D40" s="47" t="str">
        <f>IF(C39="","",IF(C39&gt;E39,"○",IF(C39=E39,"△","×")))</f>
        <v>○</v>
      </c>
      <c r="E40" s="48"/>
      <c r="F40" s="46"/>
      <c r="G40" s="47" t="str">
        <f>IF(F39="","",IF(F39&gt;H39,"○",IF(F39=H39,"△","×")))</f>
        <v>○</v>
      </c>
      <c r="H40" s="48"/>
      <c r="I40" s="49"/>
      <c r="J40" s="37" t="str">
        <f>IF(I39="","",IF(I39&gt;K39,"○",IF(I39=K39,"△","×")))</f>
        <v/>
      </c>
      <c r="K40" s="50"/>
      <c r="L40" s="516"/>
      <c r="M40" s="484"/>
      <c r="N40" s="484"/>
      <c r="O40" s="484"/>
      <c r="P40" s="484"/>
      <c r="Q40" s="484"/>
      <c r="R40" s="486"/>
      <c r="S40" s="482"/>
      <c r="U40" s="490"/>
      <c r="V40" s="46"/>
      <c r="W40" s="40" t="str">
        <f>IF(V39="","",IF(V39&gt;X39,"○",IF(V39=X39,"△","×")))</f>
        <v>×</v>
      </c>
      <c r="X40" s="48"/>
      <c r="Y40" s="46"/>
      <c r="Z40" s="40" t="str">
        <f>IF(Y39="","",IF(Y39&gt;AA39,"○",IF(Y39=AA39,"△","×")))</f>
        <v>×</v>
      </c>
      <c r="AA40" s="48"/>
      <c r="AB40" s="49"/>
      <c r="AC40" s="37" t="str">
        <f>IF(AB39="","",IF(AB39&gt;AD39,"○",IF(AB39=AD39,"△","×")))</f>
        <v/>
      </c>
      <c r="AD40" s="50"/>
      <c r="AE40" s="500"/>
      <c r="AF40" s="480"/>
      <c r="AG40" s="480"/>
      <c r="AH40" s="480"/>
      <c r="AI40" s="480"/>
      <c r="AJ40" s="480"/>
      <c r="AK40" s="480"/>
      <c r="AL40" s="482"/>
      <c r="AN40" s="490"/>
      <c r="AO40" s="46"/>
      <c r="AP40" s="47" t="str">
        <f>IF(AO39="","",IF(AO39&gt;AQ39,"○",IF(AO39=AQ39,"△","×")))</f>
        <v>△</v>
      </c>
      <c r="AQ40" s="48"/>
      <c r="AR40" s="46"/>
      <c r="AS40" s="47" t="str">
        <f>IF(AR39="","",IF(AR39&gt;AT39,"○",IF(AR39=AT39,"△","×")))</f>
        <v>△</v>
      </c>
      <c r="AT40" s="48"/>
      <c r="AU40" s="49"/>
      <c r="AV40" s="37" t="str">
        <f>IF(AU39="","",IF(AU39&gt;AW39,"○",IF(AU39=AW39,"△","×")))</f>
        <v/>
      </c>
      <c r="AW40" s="50"/>
      <c r="AX40" s="504"/>
      <c r="AY40" s="498"/>
      <c r="AZ40" s="498"/>
      <c r="BA40" s="498"/>
      <c r="BB40" s="498"/>
      <c r="BC40" s="498"/>
      <c r="BD40" s="480"/>
      <c r="BE40" s="502"/>
      <c r="BG40" s="490"/>
      <c r="BH40" s="46"/>
      <c r="BI40" s="40" t="str">
        <f>IF(BH39="","",IF(BH39&gt;BJ39,"○",IF(BH39=BJ39,"△","×")))</f>
        <v>×</v>
      </c>
      <c r="BJ40" s="48"/>
      <c r="BK40" s="46"/>
      <c r="BL40" s="40" t="str">
        <f>IF(BK39="","",IF(BK39&gt;BM39,"○",IF(BK39=BM39,"△","×")))</f>
        <v>×</v>
      </c>
      <c r="BM40" s="48"/>
      <c r="BN40" s="49"/>
      <c r="BO40" s="37" t="str">
        <f>IF(BN39="","",IF(BN39&gt;BP39,"○",IF(BN39=BP39,"△","×")))</f>
        <v/>
      </c>
      <c r="BP40" s="50"/>
      <c r="BQ40" s="504"/>
      <c r="BR40" s="498"/>
      <c r="BS40" s="498"/>
      <c r="BT40" s="498"/>
      <c r="BU40" s="498"/>
      <c r="BV40" s="498"/>
      <c r="BW40" s="480"/>
      <c r="BX40" s="502"/>
      <c r="BZ40" s="490"/>
      <c r="CA40" s="46"/>
      <c r="CB40" s="47" t="str">
        <f>IF(CA39="","",IF(CA39&gt;CC39,"○",IF(CA39=CC39,"△","×")))</f>
        <v/>
      </c>
      <c r="CC40" s="48"/>
      <c r="CD40" s="46"/>
      <c r="CE40" s="47" t="str">
        <f>IF(CD39="","",IF(CD39&gt;CF39,"○",IF(CD39=CF39,"△","×")))</f>
        <v/>
      </c>
      <c r="CF40" s="48"/>
      <c r="CG40" s="49"/>
      <c r="CH40" s="37" t="str">
        <f>IF(CG39="","",IF(CG39&gt;CI39,"○",IF(CG39=CI39,"△","×")))</f>
        <v/>
      </c>
      <c r="CI40" s="50"/>
      <c r="CJ40" s="504"/>
      <c r="CK40" s="498"/>
      <c r="CL40" s="498"/>
      <c r="CM40" s="498"/>
      <c r="CN40" s="498"/>
      <c r="CO40" s="498"/>
      <c r="CP40" s="480"/>
      <c r="CQ40" s="502"/>
      <c r="CR40" s="461"/>
    </row>
    <row r="41" spans="2:96"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4"/>
      <c r="M41" s="54"/>
      <c r="N41" s="54"/>
      <c r="O41" s="54"/>
      <c r="P41" s="54"/>
      <c r="Q41" s="54"/>
      <c r="R41" s="54"/>
      <c r="S41" s="10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11"/>
      <c r="AF41" s="11"/>
      <c r="AG41" s="11"/>
      <c r="AH41" s="11"/>
      <c r="AI41" s="11"/>
      <c r="AJ41" s="11"/>
      <c r="AK41" s="11"/>
      <c r="AL41" s="11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10"/>
      <c r="AY41" s="10"/>
      <c r="AZ41" s="10"/>
      <c r="BA41" s="10"/>
      <c r="BB41" s="10"/>
      <c r="BC41" s="10"/>
      <c r="BD41" s="10"/>
      <c r="BE41" s="10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10"/>
      <c r="BR41" s="10"/>
      <c r="BS41" s="10"/>
      <c r="BT41" s="10"/>
      <c r="BU41" s="10"/>
      <c r="BV41" s="10"/>
      <c r="BW41" s="10"/>
      <c r="BX41" s="10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10"/>
      <c r="CK41" s="10"/>
      <c r="CL41" s="10"/>
      <c r="CM41" s="10"/>
      <c r="CN41" s="10"/>
      <c r="CO41" s="10"/>
      <c r="CP41" s="10"/>
      <c r="CQ41" s="10"/>
      <c r="CR41" s="10"/>
    </row>
    <row r="42" spans="2:96">
      <c r="B42" s="15" t="s">
        <v>40</v>
      </c>
      <c r="L42" s="55"/>
      <c r="M42" s="55"/>
      <c r="N42" s="55"/>
      <c r="O42" s="55"/>
      <c r="P42" s="55"/>
      <c r="Q42" s="55"/>
      <c r="R42" s="55"/>
      <c r="U42" s="15" t="s">
        <v>40</v>
      </c>
      <c r="AN42" s="15" t="s">
        <v>40</v>
      </c>
      <c r="BG42" s="15" t="s">
        <v>40</v>
      </c>
      <c r="BZ42" s="15" t="s">
        <v>40</v>
      </c>
      <c r="CR42" s="66"/>
    </row>
    <row r="43" spans="2:96">
      <c r="B43" s="20"/>
      <c r="C43" s="526" t="str">
        <f>B44</f>
        <v xml:space="preserve"> i &amp; K</v>
      </c>
      <c r="D43" s="527"/>
      <c r="E43" s="528"/>
      <c r="F43" s="518" t="str">
        <f>B46</f>
        <v>箕田WSC</v>
      </c>
      <c r="G43" s="519"/>
      <c r="H43" s="520"/>
      <c r="I43" s="475" t="str">
        <f>B48</f>
        <v>SOUTOKU</v>
      </c>
      <c r="J43" s="476"/>
      <c r="K43" s="478"/>
      <c r="L43" s="57" t="s">
        <v>11</v>
      </c>
      <c r="M43" s="58" t="s">
        <v>12</v>
      </c>
      <c r="N43" s="58" t="s">
        <v>13</v>
      </c>
      <c r="O43" s="58" t="s">
        <v>14</v>
      </c>
      <c r="P43" s="58" t="s">
        <v>15</v>
      </c>
      <c r="Q43" s="58" t="s">
        <v>16</v>
      </c>
      <c r="R43" s="58" t="s">
        <v>17</v>
      </c>
      <c r="S43" s="23" t="s">
        <v>18</v>
      </c>
      <c r="U43" s="59"/>
      <c r="V43" s="475" t="str">
        <f>U44</f>
        <v>FC KAWANO</v>
      </c>
      <c r="W43" s="476"/>
      <c r="X43" s="477"/>
      <c r="Y43" s="518" t="str">
        <f>U46</f>
        <v>SOUTOKU</v>
      </c>
      <c r="Z43" s="519"/>
      <c r="AA43" s="520"/>
      <c r="AB43" s="475" t="str">
        <f>U48</f>
        <v>愛宕</v>
      </c>
      <c r="AC43" s="476"/>
      <c r="AD43" s="478"/>
      <c r="AE43" s="24" t="s">
        <v>11</v>
      </c>
      <c r="AF43" s="25" t="s">
        <v>12</v>
      </c>
      <c r="AG43" s="25" t="s">
        <v>13</v>
      </c>
      <c r="AH43" s="25" t="s">
        <v>14</v>
      </c>
      <c r="AI43" s="25" t="s">
        <v>15</v>
      </c>
      <c r="AJ43" s="25" t="s">
        <v>16</v>
      </c>
      <c r="AK43" s="25" t="s">
        <v>17</v>
      </c>
      <c r="AL43" s="26" t="s">
        <v>18</v>
      </c>
      <c r="AN43" s="59"/>
      <c r="AO43" s="475" t="str">
        <f>AN44</f>
        <v xml:space="preserve"> i &amp; K</v>
      </c>
      <c r="AP43" s="476"/>
      <c r="AQ43" s="477"/>
      <c r="AR43" s="475" t="str">
        <f>AN46</f>
        <v>FC KAWANO</v>
      </c>
      <c r="AS43" s="476"/>
      <c r="AT43" s="477"/>
      <c r="AU43" s="475" t="str">
        <f>AN48</f>
        <v>玉垣</v>
      </c>
      <c r="AV43" s="476"/>
      <c r="AW43" s="477"/>
      <c r="AX43" s="21" t="s">
        <v>11</v>
      </c>
      <c r="AY43" s="22" t="s">
        <v>12</v>
      </c>
      <c r="AZ43" s="22" t="s">
        <v>13</v>
      </c>
      <c r="BA43" s="22" t="s">
        <v>14</v>
      </c>
      <c r="BB43" s="22" t="s">
        <v>15</v>
      </c>
      <c r="BC43" s="22" t="s">
        <v>16</v>
      </c>
      <c r="BD43" s="22" t="s">
        <v>17</v>
      </c>
      <c r="BE43" s="23" t="s">
        <v>18</v>
      </c>
      <c r="BG43" s="20"/>
      <c r="BH43" s="475" t="str">
        <f>BG44</f>
        <v>明生</v>
      </c>
      <c r="BI43" s="476"/>
      <c r="BJ43" s="477"/>
      <c r="BK43" s="518" t="str">
        <f>BG46</f>
        <v>玉垣</v>
      </c>
      <c r="BL43" s="519"/>
      <c r="BM43" s="520"/>
      <c r="BN43" s="518" t="str">
        <f>BG48</f>
        <v>SOUTOKU</v>
      </c>
      <c r="BO43" s="519"/>
      <c r="BP43" s="520"/>
      <c r="BQ43" s="21" t="s">
        <v>11</v>
      </c>
      <c r="BR43" s="22" t="s">
        <v>12</v>
      </c>
      <c r="BS43" s="22" t="s">
        <v>13</v>
      </c>
      <c r="BT43" s="22" t="s">
        <v>14</v>
      </c>
      <c r="BU43" s="22" t="s">
        <v>15</v>
      </c>
      <c r="BV43" s="22" t="s">
        <v>16</v>
      </c>
      <c r="BW43" s="22" t="s">
        <v>17</v>
      </c>
      <c r="BX43" s="23" t="s">
        <v>18</v>
      </c>
      <c r="BZ43" s="20"/>
      <c r="CA43" s="530" t="str">
        <f>BZ44</f>
        <v>FC KAWANO</v>
      </c>
      <c r="CB43" s="531"/>
      <c r="CC43" s="532"/>
      <c r="CD43" s="475" t="str">
        <f>BZ46</f>
        <v>玉垣</v>
      </c>
      <c r="CE43" s="476"/>
      <c r="CF43" s="477"/>
      <c r="CG43" s="475" t="str">
        <f>BZ48</f>
        <v xml:space="preserve"> i &amp; K</v>
      </c>
      <c r="CH43" s="476"/>
      <c r="CI43" s="477"/>
      <c r="CJ43" s="21" t="s">
        <v>11</v>
      </c>
      <c r="CK43" s="22" t="s">
        <v>12</v>
      </c>
      <c r="CL43" s="22" t="s">
        <v>13</v>
      </c>
      <c r="CM43" s="22" t="s">
        <v>14</v>
      </c>
      <c r="CN43" s="22" t="s">
        <v>15</v>
      </c>
      <c r="CO43" s="22" t="s">
        <v>16</v>
      </c>
      <c r="CP43" s="22" t="s">
        <v>17</v>
      </c>
      <c r="CQ43" s="23" t="s">
        <v>18</v>
      </c>
      <c r="CR43" s="22" t="s">
        <v>36</v>
      </c>
    </row>
    <row r="44" spans="2:96" ht="18" customHeight="1">
      <c r="B44" s="529" t="s">
        <v>41</v>
      </c>
      <c r="C44" s="27"/>
      <c r="D44" s="28" t="s">
        <v>7</v>
      </c>
      <c r="E44" s="29"/>
      <c r="F44" s="30">
        <v>3</v>
      </c>
      <c r="G44" s="31" t="s">
        <v>7</v>
      </c>
      <c r="H44" s="32">
        <v>0</v>
      </c>
      <c r="I44" s="30">
        <v>2</v>
      </c>
      <c r="J44" s="31" t="s">
        <v>6</v>
      </c>
      <c r="K44" s="32">
        <v>2</v>
      </c>
      <c r="L44" s="495">
        <f>COUNTIF(C45:K45,"○")</f>
        <v>1</v>
      </c>
      <c r="M44" s="483">
        <f>COUNTIF(C45:K45,"×")</f>
        <v>0</v>
      </c>
      <c r="N44" s="483">
        <f>COUNTIF(C45:K45,"△")</f>
        <v>1</v>
      </c>
      <c r="O44" s="483">
        <f>L44*3+N44</f>
        <v>4</v>
      </c>
      <c r="P44" s="483">
        <f>SUM(C44,F44,I44)</f>
        <v>5</v>
      </c>
      <c r="Q44" s="483">
        <f>SUM(E44,H44,K44)</f>
        <v>2</v>
      </c>
      <c r="R44" s="485">
        <f>P44-Q44</f>
        <v>3</v>
      </c>
      <c r="S44" s="481">
        <v>1</v>
      </c>
      <c r="U44" s="489" t="str">
        <f>IF(S35=3,B35,(IF(S37=3,B37,(IF(S39=3,B39,"")))))</f>
        <v>FC KAWANO</v>
      </c>
      <c r="V44" s="27"/>
      <c r="W44" s="28" t="s">
        <v>7</v>
      </c>
      <c r="X44" s="29"/>
      <c r="Y44" s="30">
        <v>6</v>
      </c>
      <c r="Z44" s="31" t="s">
        <v>7</v>
      </c>
      <c r="AA44" s="32">
        <v>1</v>
      </c>
      <c r="AB44" s="30">
        <v>1</v>
      </c>
      <c r="AC44" s="31" t="s">
        <v>6</v>
      </c>
      <c r="AD44" s="32">
        <v>5</v>
      </c>
      <c r="AE44" s="491">
        <f>COUNTIF(V45:AD45,"○")</f>
        <v>1</v>
      </c>
      <c r="AF44" s="479">
        <f>COUNTIF(V45:AD45,"×")</f>
        <v>1</v>
      </c>
      <c r="AG44" s="479">
        <f>COUNTIF(V45:AD45,"△")</f>
        <v>0</v>
      </c>
      <c r="AH44" s="479">
        <f>AE44*3+AG44</f>
        <v>3</v>
      </c>
      <c r="AI44" s="479">
        <f>SUM(V44,Y44,AB44)</f>
        <v>7</v>
      </c>
      <c r="AJ44" s="479">
        <f>SUM(X44,AA44,AD44)</f>
        <v>6</v>
      </c>
      <c r="AK44" s="479">
        <f>AI44-AJ44</f>
        <v>1</v>
      </c>
      <c r="AL44" s="481">
        <v>2</v>
      </c>
      <c r="AN44" s="489" t="str">
        <f>IF(AL35=3,U35,(IF(AL37=3,U37,(IF(AL39=3,U39,"")))))</f>
        <v xml:space="preserve"> i &amp; K</v>
      </c>
      <c r="AO44" s="27"/>
      <c r="AP44" s="28" t="s">
        <v>6</v>
      </c>
      <c r="AQ44" s="29"/>
      <c r="AR44" s="30">
        <v>0</v>
      </c>
      <c r="AS44" s="31" t="s">
        <v>6</v>
      </c>
      <c r="AT44" s="32">
        <v>6</v>
      </c>
      <c r="AU44" s="30">
        <v>0</v>
      </c>
      <c r="AV44" s="31" t="s">
        <v>7</v>
      </c>
      <c r="AW44" s="32">
        <v>1</v>
      </c>
      <c r="AX44" s="505">
        <f>COUNTIF(AO45:AW45,"○")</f>
        <v>0</v>
      </c>
      <c r="AY44" s="497">
        <f>COUNTIF(AO45:AW45,"×")</f>
        <v>2</v>
      </c>
      <c r="AZ44" s="497">
        <f>COUNTIF(AO45:AW45,"△")</f>
        <v>0</v>
      </c>
      <c r="BA44" s="497">
        <f>AX44*3+AZ44</f>
        <v>0</v>
      </c>
      <c r="BB44" s="497">
        <f>SUM(AO44,AR44,AU44)</f>
        <v>0</v>
      </c>
      <c r="BC44" s="497">
        <f>SUM(AQ44,AT44,AW44)</f>
        <v>7</v>
      </c>
      <c r="BD44" s="479">
        <f>BB44-BC44</f>
        <v>-7</v>
      </c>
      <c r="BE44" s="501">
        <v>3</v>
      </c>
      <c r="BG44" s="489" t="str">
        <f>IF(BE35=3,AN35,(IF(BE37=3,AN37,(IF(BE39=3,AN39,"")))))</f>
        <v>明生</v>
      </c>
      <c r="BH44" s="27"/>
      <c r="BI44" s="28" t="s">
        <v>7</v>
      </c>
      <c r="BJ44" s="29"/>
      <c r="BK44" s="30">
        <v>2</v>
      </c>
      <c r="BL44" s="31" t="s">
        <v>7</v>
      </c>
      <c r="BM44" s="32">
        <v>0</v>
      </c>
      <c r="BN44" s="30">
        <v>3</v>
      </c>
      <c r="BO44" s="31" t="s">
        <v>7</v>
      </c>
      <c r="BP44" s="32">
        <v>1</v>
      </c>
      <c r="BQ44" s="505">
        <f>COUNTIF(BH45:BP45,"○")</f>
        <v>2</v>
      </c>
      <c r="BR44" s="497">
        <f>COUNTIF(BH45:BP45,"×")</f>
        <v>0</v>
      </c>
      <c r="BS44" s="497">
        <f>COUNTIF(BH45:BP45,"△")</f>
        <v>0</v>
      </c>
      <c r="BT44" s="497">
        <f>BQ44*3+BS44</f>
        <v>6</v>
      </c>
      <c r="BU44" s="497">
        <f>SUM(BH44,BK44,BN44)</f>
        <v>5</v>
      </c>
      <c r="BV44" s="497">
        <f>SUM(BJ44,BM44,BP44)</f>
        <v>1</v>
      </c>
      <c r="BW44" s="479">
        <f>BU44-BV44</f>
        <v>4</v>
      </c>
      <c r="BX44" s="501">
        <v>1</v>
      </c>
      <c r="BZ44" s="489" t="str">
        <f>IF(BX35=3,BG35,(IF(BX37=3,BG37,(IF(BX39=3,BG39,"")))))</f>
        <v>FC KAWANO</v>
      </c>
      <c r="CA44" s="27"/>
      <c r="CB44" s="28" t="s">
        <v>6</v>
      </c>
      <c r="CC44" s="29"/>
      <c r="CD44" s="30"/>
      <c r="CE44" s="31" t="s">
        <v>7</v>
      </c>
      <c r="CF44" s="32"/>
      <c r="CG44" s="30"/>
      <c r="CH44" s="31" t="s">
        <v>7</v>
      </c>
      <c r="CI44" s="32"/>
      <c r="CJ44" s="505">
        <f>COUNTIF(CA45:CI45,"○")</f>
        <v>0</v>
      </c>
      <c r="CK44" s="497">
        <f>COUNTIF(CA45:CI45,"×")</f>
        <v>0</v>
      </c>
      <c r="CL44" s="497">
        <f>COUNTIF(CA45:CI45,"△")</f>
        <v>0</v>
      </c>
      <c r="CM44" s="497">
        <f>CJ44*3+CL44</f>
        <v>0</v>
      </c>
      <c r="CN44" s="497">
        <f>SUM(CA44,CD44,CG44)</f>
        <v>0</v>
      </c>
      <c r="CO44" s="497">
        <f>SUM(CC44,CF44,CI44)</f>
        <v>0</v>
      </c>
      <c r="CP44" s="479">
        <f>CN44-CO44</f>
        <v>0</v>
      </c>
      <c r="CQ44" s="501"/>
      <c r="CR44" s="517" t="str">
        <f>IF(CQ44=1,4,IF(CQ44=2,5,IF(CQ44=3,6,"")))</f>
        <v/>
      </c>
    </row>
    <row r="45" spans="2:96" ht="18" customHeight="1">
      <c r="B45" s="490"/>
      <c r="C45" s="36"/>
      <c r="D45" s="37"/>
      <c r="E45" s="38"/>
      <c r="F45" s="39"/>
      <c r="G45" s="40" t="str">
        <f>IF(F44="","",IF(F44&gt;H44,"○",IF(F44=H44,"△","×")))</f>
        <v>○</v>
      </c>
      <c r="H45" s="41"/>
      <c r="I45" s="39"/>
      <c r="J45" s="40" t="str">
        <f>IF(I44="","",IF(I44&gt;K44,"○",IF(I44=K44,"△","×")))</f>
        <v>△</v>
      </c>
      <c r="K45" s="41"/>
      <c r="L45" s="496"/>
      <c r="M45" s="484"/>
      <c r="N45" s="484"/>
      <c r="O45" s="484"/>
      <c r="P45" s="484"/>
      <c r="Q45" s="484"/>
      <c r="R45" s="486"/>
      <c r="S45" s="482"/>
      <c r="U45" s="490"/>
      <c r="V45" s="36"/>
      <c r="W45" s="37"/>
      <c r="X45" s="38"/>
      <c r="Y45" s="39"/>
      <c r="Z45" s="40" t="str">
        <f>IF(Y44="","",IF(Y44&gt;AA44,"○",IF(Y44=AA44,"△","×")))</f>
        <v>○</v>
      </c>
      <c r="AA45" s="41"/>
      <c r="AB45" s="39"/>
      <c r="AC45" s="40" t="str">
        <f>IF(AB44="","",IF(AB44&gt;AD44,"○",IF(AB44=AD44,"△","×")))</f>
        <v>×</v>
      </c>
      <c r="AD45" s="41"/>
      <c r="AE45" s="492"/>
      <c r="AF45" s="480"/>
      <c r="AG45" s="480"/>
      <c r="AH45" s="480"/>
      <c r="AI45" s="480"/>
      <c r="AJ45" s="480"/>
      <c r="AK45" s="480"/>
      <c r="AL45" s="482"/>
      <c r="AN45" s="490"/>
      <c r="AO45" s="36"/>
      <c r="AP45" s="37"/>
      <c r="AQ45" s="38"/>
      <c r="AR45" s="39"/>
      <c r="AS45" s="40" t="str">
        <f>IF(AR44="","",IF(AR44&gt;AT44,"○",IF(AR44=AT44,"△","×")))</f>
        <v>×</v>
      </c>
      <c r="AT45" s="41"/>
      <c r="AU45" s="39"/>
      <c r="AV45" s="40" t="str">
        <f>IF(AU44="","",IF(AU44&gt;AW44,"○",IF(AU44=AW44,"△","×")))</f>
        <v>×</v>
      </c>
      <c r="AW45" s="41"/>
      <c r="AX45" s="506"/>
      <c r="AY45" s="498"/>
      <c r="AZ45" s="498"/>
      <c r="BA45" s="498"/>
      <c r="BB45" s="498"/>
      <c r="BC45" s="498"/>
      <c r="BD45" s="480"/>
      <c r="BE45" s="502"/>
      <c r="BG45" s="490"/>
      <c r="BH45" s="36"/>
      <c r="BI45" s="37"/>
      <c r="BJ45" s="38"/>
      <c r="BK45" s="39"/>
      <c r="BL45" s="40" t="str">
        <f>IF(BK44="","",IF(BK44&gt;BM44,"○",IF(BK44=BM44,"△","×")))</f>
        <v>○</v>
      </c>
      <c r="BM45" s="41"/>
      <c r="BN45" s="39"/>
      <c r="BO45" s="40" t="str">
        <f>IF(BN44="","",IF(BN44&gt;BP44,"○",IF(BN44=BP44,"△","×")))</f>
        <v>○</v>
      </c>
      <c r="BP45" s="41"/>
      <c r="BQ45" s="506"/>
      <c r="BR45" s="498"/>
      <c r="BS45" s="498"/>
      <c r="BT45" s="498"/>
      <c r="BU45" s="498"/>
      <c r="BV45" s="498"/>
      <c r="BW45" s="480"/>
      <c r="BX45" s="502"/>
      <c r="BZ45" s="490"/>
      <c r="CA45" s="36"/>
      <c r="CB45" s="37"/>
      <c r="CC45" s="38"/>
      <c r="CD45" s="39"/>
      <c r="CE45" s="40" t="str">
        <f>IF(CD44="","",IF(CD44&gt;CF44,"○",IF(CD44=CF44,"△","×")))</f>
        <v/>
      </c>
      <c r="CF45" s="41"/>
      <c r="CG45" s="39"/>
      <c r="CH45" s="40" t="str">
        <f>IF(CG44="","",IF(CG44&gt;CI44,"○",IF(CG44=CI44,"△","×")))</f>
        <v/>
      </c>
      <c r="CI45" s="41"/>
      <c r="CJ45" s="506"/>
      <c r="CK45" s="498"/>
      <c r="CL45" s="498"/>
      <c r="CM45" s="498"/>
      <c r="CN45" s="498"/>
      <c r="CO45" s="498"/>
      <c r="CP45" s="480"/>
      <c r="CQ45" s="502"/>
      <c r="CR45" s="461"/>
    </row>
    <row r="46" spans="2:96" ht="18" customHeight="1">
      <c r="B46" s="529" t="s">
        <v>42</v>
      </c>
      <c r="C46" s="43">
        <f>IF(H44="","",H44)</f>
        <v>0</v>
      </c>
      <c r="D46" s="44" t="s">
        <v>7</v>
      </c>
      <c r="E46" s="45">
        <f>IF(F44="","",F44)</f>
        <v>3</v>
      </c>
      <c r="F46" s="27"/>
      <c r="G46" s="28" t="s">
        <v>6</v>
      </c>
      <c r="H46" s="29"/>
      <c r="I46" s="30">
        <v>1</v>
      </c>
      <c r="J46" s="31" t="s">
        <v>7</v>
      </c>
      <c r="K46" s="32">
        <v>1</v>
      </c>
      <c r="L46" s="515">
        <f>COUNTIF(C47:K47,"○")</f>
        <v>0</v>
      </c>
      <c r="M46" s="483">
        <f>COUNTIF(C47:K47,"×")</f>
        <v>1</v>
      </c>
      <c r="N46" s="483">
        <f>COUNTIF(C47:K47,"△")</f>
        <v>1</v>
      </c>
      <c r="O46" s="483">
        <f>L46*3+N46</f>
        <v>1</v>
      </c>
      <c r="P46" s="483">
        <f>SUM(C46,F46,I46)</f>
        <v>1</v>
      </c>
      <c r="Q46" s="483">
        <f>SUM(E46,H46,K46)</f>
        <v>4</v>
      </c>
      <c r="R46" s="485">
        <f>P46-Q46</f>
        <v>-3</v>
      </c>
      <c r="S46" s="481">
        <v>3</v>
      </c>
      <c r="U46" s="489" t="str">
        <f>IF(S44=2,B44,(IF(S46=2,B46,(IF(S48=2,B48,"")))))</f>
        <v>SOUTOKU</v>
      </c>
      <c r="V46" s="43">
        <f>IF(AA44="","",AA44)</f>
        <v>1</v>
      </c>
      <c r="W46" s="44" t="s">
        <v>7</v>
      </c>
      <c r="X46" s="45">
        <f>IF(Y44="","",Y44)</f>
        <v>6</v>
      </c>
      <c r="Y46" s="27"/>
      <c r="Z46" s="28" t="s">
        <v>7</v>
      </c>
      <c r="AA46" s="29"/>
      <c r="AB46" s="30">
        <v>1</v>
      </c>
      <c r="AC46" s="31" t="s">
        <v>7</v>
      </c>
      <c r="AD46" s="32">
        <v>6</v>
      </c>
      <c r="AE46" s="499">
        <f>COUNTIF(V47:AD47,"○")</f>
        <v>0</v>
      </c>
      <c r="AF46" s="479">
        <f>COUNTIF(V47:AD47,"×")</f>
        <v>2</v>
      </c>
      <c r="AG46" s="479">
        <f>COUNTIF(V47:AD47,"△")</f>
        <v>0</v>
      </c>
      <c r="AH46" s="479">
        <f>AE46*3+AG46</f>
        <v>0</v>
      </c>
      <c r="AI46" s="479">
        <f>SUM(V46,Y46,AB46)</f>
        <v>2</v>
      </c>
      <c r="AJ46" s="479">
        <f>SUM(X46,AA46,AD46)</f>
        <v>12</v>
      </c>
      <c r="AK46" s="479">
        <f>AI46-AJ46</f>
        <v>-10</v>
      </c>
      <c r="AL46" s="481">
        <v>3</v>
      </c>
      <c r="AN46" s="489" t="str">
        <f>IF(AL44=2,U44,(IF(AL46=2,U46,(IF(AL48=2,U48,"")))))</f>
        <v>FC KAWANO</v>
      </c>
      <c r="AO46" s="51">
        <f>IF(AT44="","",AT44)</f>
        <v>6</v>
      </c>
      <c r="AP46" s="31" t="s">
        <v>6</v>
      </c>
      <c r="AQ46" s="52">
        <f>IF(AR44="","",AR44)</f>
        <v>0</v>
      </c>
      <c r="AR46" s="27"/>
      <c r="AS46" s="28" t="s">
        <v>7</v>
      </c>
      <c r="AT46" s="29"/>
      <c r="AU46" s="30">
        <v>6</v>
      </c>
      <c r="AV46" s="31" t="s">
        <v>7</v>
      </c>
      <c r="AW46" s="32">
        <v>0</v>
      </c>
      <c r="AX46" s="503">
        <f>COUNTIF(AO47:AW47,"○")</f>
        <v>2</v>
      </c>
      <c r="AY46" s="497">
        <f>COUNTIF(AO47:AW47,"×")</f>
        <v>0</v>
      </c>
      <c r="AZ46" s="497">
        <f>COUNTIF(AO47:AW47,"△")</f>
        <v>0</v>
      </c>
      <c r="BA46" s="497">
        <f>AX46*3+AZ46</f>
        <v>6</v>
      </c>
      <c r="BB46" s="497">
        <f>SUM(AO46,AR46,AU46)</f>
        <v>12</v>
      </c>
      <c r="BC46" s="497">
        <f>SUM(AQ46,AT46,AW46)</f>
        <v>0</v>
      </c>
      <c r="BD46" s="479">
        <f>BB46-BC46</f>
        <v>12</v>
      </c>
      <c r="BE46" s="501">
        <v>1</v>
      </c>
      <c r="BG46" s="489" t="str">
        <f>IF(BE44=2,AN44,(IF(BE46=2,AN46,(IF(BE48=2,AN48,"")))))</f>
        <v>玉垣</v>
      </c>
      <c r="BH46" s="43">
        <f>IF(BM44="","",BM44)</f>
        <v>0</v>
      </c>
      <c r="BI46" s="44" t="s">
        <v>7</v>
      </c>
      <c r="BJ46" s="45">
        <f>IF(BK44="","",BK44)</f>
        <v>2</v>
      </c>
      <c r="BK46" s="27"/>
      <c r="BL46" s="28" t="s">
        <v>7</v>
      </c>
      <c r="BM46" s="29"/>
      <c r="BN46" s="30">
        <v>4</v>
      </c>
      <c r="BO46" s="31" t="s">
        <v>7</v>
      </c>
      <c r="BP46" s="32">
        <v>0</v>
      </c>
      <c r="BQ46" s="503">
        <f>COUNTIF(BH47:BP47,"○")</f>
        <v>1</v>
      </c>
      <c r="BR46" s="497">
        <f>COUNTIF(BH47:BP47,"×")</f>
        <v>1</v>
      </c>
      <c r="BS46" s="497">
        <f>COUNTIF(BH47:BP47,"△")</f>
        <v>0</v>
      </c>
      <c r="BT46" s="497">
        <f>BQ46*3+BS46</f>
        <v>3</v>
      </c>
      <c r="BU46" s="497">
        <f>SUM(BH46,BK46,BN46)</f>
        <v>4</v>
      </c>
      <c r="BV46" s="497">
        <f>SUM(BJ46,BM46,BP46)</f>
        <v>2</v>
      </c>
      <c r="BW46" s="479">
        <f>BU46-BV46</f>
        <v>2</v>
      </c>
      <c r="BX46" s="501">
        <v>2</v>
      </c>
      <c r="BZ46" s="489" t="str">
        <f>IF(BX44=2,BG44,(IF(BX46=2,BG46,(IF(BX48=2,BG48,"")))))</f>
        <v>玉垣</v>
      </c>
      <c r="CA46" s="43" t="str">
        <f>IF(CF44="","",CF44)</f>
        <v/>
      </c>
      <c r="CB46" s="44" t="s">
        <v>6</v>
      </c>
      <c r="CC46" s="45" t="str">
        <f>IF(CD44="","",CD44)</f>
        <v/>
      </c>
      <c r="CD46" s="27"/>
      <c r="CE46" s="28" t="s">
        <v>6</v>
      </c>
      <c r="CF46" s="29"/>
      <c r="CG46" s="30"/>
      <c r="CH46" s="31" t="s">
        <v>7</v>
      </c>
      <c r="CI46" s="32"/>
      <c r="CJ46" s="503">
        <f>COUNTIF(CA47:CI47,"○")</f>
        <v>0</v>
      </c>
      <c r="CK46" s="497">
        <f>COUNTIF(CA47:CI47,"×")</f>
        <v>0</v>
      </c>
      <c r="CL46" s="497">
        <f>COUNTIF(CA47:CI47,"△")</f>
        <v>0</v>
      </c>
      <c r="CM46" s="497">
        <f>CJ46*3+CL46</f>
        <v>0</v>
      </c>
      <c r="CN46" s="497">
        <f>SUM(CA46,CD46,CG46)</f>
        <v>0</v>
      </c>
      <c r="CO46" s="497">
        <f>SUM(CC46,CF46,CI46)</f>
        <v>0</v>
      </c>
      <c r="CP46" s="479">
        <f>CN46-CO46</f>
        <v>0</v>
      </c>
      <c r="CQ46" s="501"/>
      <c r="CR46" s="517" t="str">
        <f>IF(CQ46=1,4,IF(CQ46=2,5,IF(CQ46=3,6,"")))</f>
        <v/>
      </c>
    </row>
    <row r="47" spans="2:96" ht="18" customHeight="1">
      <c r="B47" s="490"/>
      <c r="C47" s="46"/>
      <c r="D47" s="47" t="str">
        <f>IF(C46="","",IF(C46&gt;E46,"○",IF(C46=E46,"△","×")))</f>
        <v>×</v>
      </c>
      <c r="E47" s="48"/>
      <c r="F47" s="49"/>
      <c r="G47" s="37" t="str">
        <f>IF(F46="","",IF(F46&gt;H46,"○",IF(F46=H46,"△","×")))</f>
        <v/>
      </c>
      <c r="H47" s="50"/>
      <c r="I47" s="39"/>
      <c r="J47" s="40" t="str">
        <f>IF(I46="","",IF(I46&gt;K46,"○",IF(I46=K46,"△","×")))</f>
        <v>△</v>
      </c>
      <c r="K47" s="41"/>
      <c r="L47" s="516"/>
      <c r="M47" s="484"/>
      <c r="N47" s="484"/>
      <c r="O47" s="484"/>
      <c r="P47" s="484"/>
      <c r="Q47" s="484"/>
      <c r="R47" s="486"/>
      <c r="S47" s="482"/>
      <c r="U47" s="490"/>
      <c r="V47" s="46"/>
      <c r="W47" s="47" t="str">
        <f>IF(V46="","",IF(V46&gt;X46,"○",IF(V46=X46,"△","×")))</f>
        <v>×</v>
      </c>
      <c r="X47" s="48"/>
      <c r="Y47" s="49"/>
      <c r="Z47" s="37" t="str">
        <f>IF(Y46="","",IF(Y46&gt;AA46,"○",IF(Y46=AA46,"△","×")))</f>
        <v/>
      </c>
      <c r="AA47" s="50"/>
      <c r="AB47" s="39"/>
      <c r="AC47" s="40" t="str">
        <f>IF(AB46="","",IF(AB46&gt;AD46,"○",IF(AB46=AD46,"△","×")))</f>
        <v>×</v>
      </c>
      <c r="AD47" s="41"/>
      <c r="AE47" s="500"/>
      <c r="AF47" s="480"/>
      <c r="AG47" s="480"/>
      <c r="AH47" s="480"/>
      <c r="AI47" s="480"/>
      <c r="AJ47" s="480"/>
      <c r="AK47" s="480"/>
      <c r="AL47" s="482"/>
      <c r="AN47" s="490"/>
      <c r="AO47" s="46"/>
      <c r="AP47" s="40" t="str">
        <f>IF(AO46="","",IF(AO46&gt;AQ46,"○",IF(AO46=AQ46,"△","×")))</f>
        <v>○</v>
      </c>
      <c r="AQ47" s="48"/>
      <c r="AR47" s="49"/>
      <c r="AS47" s="37" t="str">
        <f>IF(AR46="","",IF(AR46&gt;AT46,"○",IF(AR46=AT46,"△","×")))</f>
        <v/>
      </c>
      <c r="AT47" s="50"/>
      <c r="AU47" s="39"/>
      <c r="AV47" s="40" t="str">
        <f>IF(AU46="","",IF(AU46&gt;AW46,"○",IF(AU46=AW46,"△","×")))</f>
        <v>○</v>
      </c>
      <c r="AW47" s="41"/>
      <c r="AX47" s="504"/>
      <c r="AY47" s="498"/>
      <c r="AZ47" s="498"/>
      <c r="BA47" s="498"/>
      <c r="BB47" s="498"/>
      <c r="BC47" s="498"/>
      <c r="BD47" s="480"/>
      <c r="BE47" s="502"/>
      <c r="BG47" s="490"/>
      <c r="BH47" s="46"/>
      <c r="BI47" s="47" t="str">
        <f>IF(BH46="","",IF(BH46&gt;BJ46,"○",IF(BH46=BJ46,"△","×")))</f>
        <v>×</v>
      </c>
      <c r="BJ47" s="48"/>
      <c r="BK47" s="49"/>
      <c r="BL47" s="37" t="str">
        <f>IF(BK46="","",IF(BK46&gt;BM46,"○",IF(BK46=BM46,"△","×")))</f>
        <v/>
      </c>
      <c r="BM47" s="50"/>
      <c r="BN47" s="39"/>
      <c r="BO47" s="40" t="str">
        <f>IF(BN46="","",IF(BN46&gt;BP46,"○",IF(BN46=BP46,"△","×")))</f>
        <v>○</v>
      </c>
      <c r="BP47" s="41"/>
      <c r="BQ47" s="504"/>
      <c r="BR47" s="498"/>
      <c r="BS47" s="498"/>
      <c r="BT47" s="498"/>
      <c r="BU47" s="498"/>
      <c r="BV47" s="498"/>
      <c r="BW47" s="480"/>
      <c r="BX47" s="502"/>
      <c r="BZ47" s="490"/>
      <c r="CA47" s="46"/>
      <c r="CB47" s="47" t="str">
        <f>IF(CA46="","",IF(CA46&gt;CC46,"○",IF(CA46=CC46,"△","×")))</f>
        <v/>
      </c>
      <c r="CC47" s="48"/>
      <c r="CD47" s="49"/>
      <c r="CE47" s="37" t="str">
        <f>IF(CD46="","",IF(CD46&gt;CF46,"○",IF(CD46=CF46,"△","×")))</f>
        <v/>
      </c>
      <c r="CF47" s="50"/>
      <c r="CG47" s="39"/>
      <c r="CH47" s="40" t="str">
        <f>IF(CG46="","",IF(CG46&gt;CI46,"○",IF(CG46=CI46,"△","×")))</f>
        <v/>
      </c>
      <c r="CI47" s="41"/>
      <c r="CJ47" s="504"/>
      <c r="CK47" s="498"/>
      <c r="CL47" s="498"/>
      <c r="CM47" s="498"/>
      <c r="CN47" s="498"/>
      <c r="CO47" s="498"/>
      <c r="CP47" s="480"/>
      <c r="CQ47" s="502"/>
      <c r="CR47" s="461"/>
    </row>
    <row r="48" spans="2:96" ht="18" customHeight="1">
      <c r="B48" s="489" t="s">
        <v>43</v>
      </c>
      <c r="C48" s="43">
        <f>IF(K44="","",K44)</f>
        <v>2</v>
      </c>
      <c r="D48" s="44" t="s">
        <v>7</v>
      </c>
      <c r="E48" s="45">
        <f>IF(I44="","",I44)</f>
        <v>2</v>
      </c>
      <c r="F48" s="43">
        <f>IF(K46="","",K46)</f>
        <v>1</v>
      </c>
      <c r="G48" s="44" t="s">
        <v>7</v>
      </c>
      <c r="H48" s="45">
        <f>IF(I46="","",I46)</f>
        <v>1</v>
      </c>
      <c r="I48" s="27"/>
      <c r="J48" s="28" t="s">
        <v>7</v>
      </c>
      <c r="K48" s="29"/>
      <c r="L48" s="515">
        <f>COUNTIF(C49:K49,"○")</f>
        <v>0</v>
      </c>
      <c r="M48" s="483">
        <f>COUNTIF(C49:K49,"×")</f>
        <v>0</v>
      </c>
      <c r="N48" s="483">
        <f>COUNTIF(C49:K49,"△")</f>
        <v>2</v>
      </c>
      <c r="O48" s="483">
        <f>L48*3+N48</f>
        <v>2</v>
      </c>
      <c r="P48" s="483">
        <f>SUM(C48,F48,I48)</f>
        <v>3</v>
      </c>
      <c r="Q48" s="483">
        <f>SUM(E48,H48,K48)</f>
        <v>3</v>
      </c>
      <c r="R48" s="485">
        <f>P48-Q48</f>
        <v>0</v>
      </c>
      <c r="S48" s="481">
        <v>2</v>
      </c>
      <c r="U48" s="489" t="str">
        <f>IF(S53=1,B53,(IF(S55=1,B55,(IF(S57=1,B57,"")))))</f>
        <v>愛宕</v>
      </c>
      <c r="V48" s="43">
        <f>IF(AD44="","",AD44)</f>
        <v>5</v>
      </c>
      <c r="W48" s="44" t="s">
        <v>7</v>
      </c>
      <c r="X48" s="45">
        <f>IF(AB44="","",AB44)</f>
        <v>1</v>
      </c>
      <c r="Y48" s="51">
        <f>IF(AD46="","",AD46)</f>
        <v>6</v>
      </c>
      <c r="Z48" s="31" t="s">
        <v>6</v>
      </c>
      <c r="AA48" s="52">
        <f>IF(AB46="","",AB46)</f>
        <v>1</v>
      </c>
      <c r="AB48" s="27"/>
      <c r="AC48" s="28" t="s">
        <v>7</v>
      </c>
      <c r="AD48" s="29"/>
      <c r="AE48" s="499">
        <f>COUNTIF(V49:AD49,"○")</f>
        <v>2</v>
      </c>
      <c r="AF48" s="479">
        <f>COUNTIF(V49:AD49,"×")</f>
        <v>0</v>
      </c>
      <c r="AG48" s="479">
        <f>COUNTIF(V49:AD49,"△")</f>
        <v>0</v>
      </c>
      <c r="AH48" s="479">
        <f>AE48*3+AG48</f>
        <v>6</v>
      </c>
      <c r="AI48" s="479">
        <f>SUM(V48,Y48,AB48)</f>
        <v>11</v>
      </c>
      <c r="AJ48" s="479">
        <f>SUM(X48,AA48,AD48)</f>
        <v>2</v>
      </c>
      <c r="AK48" s="479">
        <f>AI48-AJ48</f>
        <v>9</v>
      </c>
      <c r="AL48" s="481">
        <v>1</v>
      </c>
      <c r="AN48" s="489" t="str">
        <f>IF(AL53=1,U53,(IF(AL55=1,U55,(IF(AL57=1,U57,"")))))</f>
        <v>玉垣</v>
      </c>
      <c r="AO48" s="43">
        <f>IF(AW44="","",AW44)</f>
        <v>1</v>
      </c>
      <c r="AP48" s="44" t="s">
        <v>7</v>
      </c>
      <c r="AQ48" s="45">
        <f>IF(AU44="","",AU44)</f>
        <v>0</v>
      </c>
      <c r="AR48" s="51">
        <f>IF(AW46="","",AW46)</f>
        <v>0</v>
      </c>
      <c r="AS48" s="31" t="s">
        <v>7</v>
      </c>
      <c r="AT48" s="52">
        <f>IF(AU46="","",AU46)</f>
        <v>6</v>
      </c>
      <c r="AU48" s="27"/>
      <c r="AV48" s="28" t="s">
        <v>7</v>
      </c>
      <c r="AW48" s="29"/>
      <c r="AX48" s="503">
        <f>COUNTIF(AO49:AW49,"○")</f>
        <v>1</v>
      </c>
      <c r="AY48" s="497">
        <f>COUNTIF(AO49:AW49,"×")</f>
        <v>1</v>
      </c>
      <c r="AZ48" s="497">
        <f>COUNTIF(AO49:AW49,"△")</f>
        <v>0</v>
      </c>
      <c r="BA48" s="497">
        <f>AX48*3+AZ48</f>
        <v>3</v>
      </c>
      <c r="BB48" s="497">
        <f>SUM(AO48,AR48,AU48)</f>
        <v>1</v>
      </c>
      <c r="BC48" s="497">
        <f>SUM(AQ48,AT48,AW48)</f>
        <v>6</v>
      </c>
      <c r="BD48" s="479">
        <f>BB48-BC48</f>
        <v>-5</v>
      </c>
      <c r="BE48" s="501">
        <v>2</v>
      </c>
      <c r="BG48" s="489" t="str">
        <f>IF(BE53=1,AN53,(IF(BE55=1,AN55,(IF(BE57=1,AN57,"")))))</f>
        <v>SOUTOKU</v>
      </c>
      <c r="BH48" s="43">
        <f>IF(BP44="","",BP44)</f>
        <v>1</v>
      </c>
      <c r="BI48" s="44" t="s">
        <v>7</v>
      </c>
      <c r="BJ48" s="45">
        <f>IF(BN44="","",BN44)</f>
        <v>3</v>
      </c>
      <c r="BK48" s="43">
        <f>IF(BP46="","",BP46)</f>
        <v>0</v>
      </c>
      <c r="BL48" s="44" t="s">
        <v>7</v>
      </c>
      <c r="BM48" s="45">
        <f>IF(BN46="","",BN46)</f>
        <v>4</v>
      </c>
      <c r="BN48" s="27"/>
      <c r="BO48" s="28" t="s">
        <v>6</v>
      </c>
      <c r="BP48" s="29"/>
      <c r="BQ48" s="503">
        <f>COUNTIF(BH49:BP49,"○")</f>
        <v>0</v>
      </c>
      <c r="BR48" s="497">
        <f>COUNTIF(BH49:BP49,"×")</f>
        <v>2</v>
      </c>
      <c r="BS48" s="497">
        <f>COUNTIF(BH49:BP49,"△")</f>
        <v>0</v>
      </c>
      <c r="BT48" s="497">
        <f>BQ48*3+BS48</f>
        <v>0</v>
      </c>
      <c r="BU48" s="497">
        <f>SUM(BH48,BK48,BN48)</f>
        <v>1</v>
      </c>
      <c r="BV48" s="497">
        <f>SUM(BJ48,BM48,BP48)</f>
        <v>7</v>
      </c>
      <c r="BW48" s="479">
        <f>BU48-BV48</f>
        <v>-6</v>
      </c>
      <c r="BX48" s="501">
        <v>3</v>
      </c>
      <c r="BZ48" s="489" t="str">
        <f>IF(BX53=1,BG53,(IF(BX55=1,BG55,(IF(BX57=1,BG57,"")))))</f>
        <v xml:space="preserve"> i &amp; K</v>
      </c>
      <c r="CA48" s="43" t="str">
        <f>IF(CI44="","",CI44)</f>
        <v/>
      </c>
      <c r="CB48" s="44" t="s">
        <v>7</v>
      </c>
      <c r="CC48" s="45" t="str">
        <f>IF(CG44="","",CG44)</f>
        <v/>
      </c>
      <c r="CD48" s="43" t="str">
        <f>IF(CI46="","",CI46)</f>
        <v/>
      </c>
      <c r="CE48" s="44" t="s">
        <v>7</v>
      </c>
      <c r="CF48" s="45" t="str">
        <f>IF(CG46="","",CG46)</f>
        <v/>
      </c>
      <c r="CG48" s="27"/>
      <c r="CH48" s="28" t="s">
        <v>7</v>
      </c>
      <c r="CI48" s="29"/>
      <c r="CJ48" s="503">
        <f>COUNTIF(CA49:CI49,"○")</f>
        <v>0</v>
      </c>
      <c r="CK48" s="497">
        <f>COUNTIF(CA49:CI49,"×")</f>
        <v>0</v>
      </c>
      <c r="CL48" s="497">
        <f>COUNTIF(CA49:CI49,"△")</f>
        <v>0</v>
      </c>
      <c r="CM48" s="497">
        <f>CJ48*3+CL48</f>
        <v>0</v>
      </c>
      <c r="CN48" s="497">
        <f>SUM(CA48,CD48,CG48)</f>
        <v>0</v>
      </c>
      <c r="CO48" s="497">
        <f>SUM(CC48,CF48,CI48)</f>
        <v>0</v>
      </c>
      <c r="CP48" s="479">
        <f>CN48-CO48</f>
        <v>0</v>
      </c>
      <c r="CQ48" s="501"/>
      <c r="CR48" s="517" t="str">
        <f>IF(CQ48=1,4,IF(CQ48=2,5,IF(CQ48=3,6,"")))</f>
        <v/>
      </c>
    </row>
    <row r="49" spans="1:104" ht="18" customHeight="1">
      <c r="B49" s="490"/>
      <c r="C49" s="46"/>
      <c r="D49" s="47" t="str">
        <f>IF(C48="","",IF(C48&gt;E48,"○",IF(C48=E48,"△","×")))</f>
        <v>△</v>
      </c>
      <c r="E49" s="48"/>
      <c r="F49" s="46"/>
      <c r="G49" s="47" t="str">
        <f>IF(F48="","",IF(F48&gt;H48,"○",IF(F48=H48,"△","×")))</f>
        <v>△</v>
      </c>
      <c r="H49" s="48"/>
      <c r="I49" s="49"/>
      <c r="J49" s="37" t="str">
        <f>IF(I48="","",IF(I48&gt;K48,"○",IF(I48=K48,"△","×")))</f>
        <v/>
      </c>
      <c r="K49" s="50"/>
      <c r="L49" s="516"/>
      <c r="M49" s="484"/>
      <c r="N49" s="484"/>
      <c r="O49" s="484"/>
      <c r="P49" s="484"/>
      <c r="Q49" s="484"/>
      <c r="R49" s="486"/>
      <c r="S49" s="482"/>
      <c r="U49" s="490"/>
      <c r="V49" s="46"/>
      <c r="W49" s="47" t="str">
        <f>IF(V48="","",IF(V48&gt;X48,"○",IF(V48=X48,"△","×")))</f>
        <v>○</v>
      </c>
      <c r="X49" s="48"/>
      <c r="Y49" s="46"/>
      <c r="Z49" s="40" t="str">
        <f>IF(Y48="","",IF(Y48&gt;AA48,"○",IF(Y48=AA48,"△","×")))</f>
        <v>○</v>
      </c>
      <c r="AA49" s="48"/>
      <c r="AB49" s="49"/>
      <c r="AC49" s="37" t="str">
        <f>IF(AB48="","",IF(AB48&gt;AD48,"○",IF(AB48=AD48,"△","×")))</f>
        <v/>
      </c>
      <c r="AD49" s="50"/>
      <c r="AE49" s="500"/>
      <c r="AF49" s="480"/>
      <c r="AG49" s="480"/>
      <c r="AH49" s="480"/>
      <c r="AI49" s="480"/>
      <c r="AJ49" s="480"/>
      <c r="AK49" s="480"/>
      <c r="AL49" s="482"/>
      <c r="AN49" s="490"/>
      <c r="AO49" s="46"/>
      <c r="AP49" s="47" t="str">
        <f>IF(AO48="","",IF(AO48&gt;AQ48,"○",IF(AO48=AQ48,"△","×")))</f>
        <v>○</v>
      </c>
      <c r="AQ49" s="48"/>
      <c r="AR49" s="46"/>
      <c r="AS49" s="40" t="str">
        <f>IF(AR48="","",IF(AR48&gt;AT48,"○",IF(AR48=AT48,"△","×")))</f>
        <v>×</v>
      </c>
      <c r="AT49" s="48"/>
      <c r="AU49" s="49"/>
      <c r="AV49" s="37" t="str">
        <f>IF(AU48="","",IF(AU48&gt;AW48,"○",IF(AU48=AW48,"△","×")))</f>
        <v/>
      </c>
      <c r="AW49" s="50"/>
      <c r="AX49" s="504"/>
      <c r="AY49" s="498"/>
      <c r="AZ49" s="498"/>
      <c r="BA49" s="498"/>
      <c r="BB49" s="498"/>
      <c r="BC49" s="498"/>
      <c r="BD49" s="480"/>
      <c r="BE49" s="502"/>
      <c r="BG49" s="490"/>
      <c r="BH49" s="46"/>
      <c r="BI49" s="47" t="str">
        <f>IF(BH48="","",IF(BH48&gt;BJ48,"○",IF(BH48=BJ48,"△","×")))</f>
        <v>×</v>
      </c>
      <c r="BJ49" s="48"/>
      <c r="BK49" s="46"/>
      <c r="BL49" s="47" t="str">
        <f>IF(BK48="","",IF(BK48&gt;BM48,"○",IF(BK48=BM48,"△","×")))</f>
        <v>×</v>
      </c>
      <c r="BM49" s="48"/>
      <c r="BN49" s="49"/>
      <c r="BO49" s="37" t="str">
        <f>IF(BN48="","",IF(BN48&gt;BP48,"○",IF(BN48=BP48,"△","×")))</f>
        <v/>
      </c>
      <c r="BP49" s="50"/>
      <c r="BQ49" s="504"/>
      <c r="BR49" s="498"/>
      <c r="BS49" s="498"/>
      <c r="BT49" s="498"/>
      <c r="BU49" s="498"/>
      <c r="BV49" s="498"/>
      <c r="BW49" s="480"/>
      <c r="BX49" s="502"/>
      <c r="BZ49" s="490"/>
      <c r="CA49" s="46"/>
      <c r="CB49" s="47" t="str">
        <f>IF(CA48="","",IF(CA48&gt;CC48,"○",IF(CA48=CC48,"△","×")))</f>
        <v/>
      </c>
      <c r="CC49" s="48"/>
      <c r="CD49" s="46"/>
      <c r="CE49" s="47" t="str">
        <f>IF(CD48="","",IF(CD48&gt;CF48,"○",IF(CD48=CF48,"△","×")))</f>
        <v/>
      </c>
      <c r="CF49" s="48"/>
      <c r="CG49" s="49"/>
      <c r="CH49" s="37" t="str">
        <f>IF(CG48="","",IF(CG48&gt;CI48,"○",IF(CG48=CI48,"△","×")))</f>
        <v/>
      </c>
      <c r="CI49" s="50"/>
      <c r="CJ49" s="504"/>
      <c r="CK49" s="498"/>
      <c r="CL49" s="498"/>
      <c r="CM49" s="498"/>
      <c r="CN49" s="498"/>
      <c r="CO49" s="498"/>
      <c r="CP49" s="480"/>
      <c r="CQ49" s="502"/>
      <c r="CR49" s="461"/>
    </row>
    <row r="50" spans="1:104">
      <c r="L50" s="55"/>
      <c r="M50" s="55"/>
      <c r="N50" s="55"/>
      <c r="O50" s="55"/>
      <c r="P50" s="55"/>
      <c r="Q50" s="55"/>
      <c r="R50" s="55"/>
    </row>
    <row r="51" spans="1:104">
      <c r="B51" s="15" t="s">
        <v>44</v>
      </c>
      <c r="L51" s="55"/>
      <c r="M51" s="55"/>
      <c r="N51" s="55"/>
      <c r="O51" s="55"/>
      <c r="P51" s="55"/>
      <c r="Q51" s="55"/>
      <c r="R51" s="55"/>
      <c r="U51" s="15" t="s">
        <v>44</v>
      </c>
      <c r="AN51" s="15" t="s">
        <v>44</v>
      </c>
      <c r="BG51" s="15" t="s">
        <v>44</v>
      </c>
      <c r="BZ51" s="15" t="s">
        <v>44</v>
      </c>
      <c r="CR51" s="66"/>
    </row>
    <row r="52" spans="1:104">
      <c r="B52" s="20"/>
      <c r="C52" s="475" t="str">
        <f>B53</f>
        <v>愛宕</v>
      </c>
      <c r="D52" s="476"/>
      <c r="E52" s="477"/>
      <c r="F52" s="518" t="str">
        <f>B55</f>
        <v>YFT</v>
      </c>
      <c r="G52" s="519"/>
      <c r="H52" s="520"/>
      <c r="I52" s="475" t="str">
        <f>B57</f>
        <v>YFT</v>
      </c>
      <c r="J52" s="476"/>
      <c r="K52" s="477"/>
      <c r="L52" s="57" t="s">
        <v>11</v>
      </c>
      <c r="M52" s="58" t="s">
        <v>12</v>
      </c>
      <c r="N52" s="58" t="s">
        <v>13</v>
      </c>
      <c r="O52" s="58" t="s">
        <v>14</v>
      </c>
      <c r="P52" s="58" t="s">
        <v>15</v>
      </c>
      <c r="Q52" s="58" t="s">
        <v>16</v>
      </c>
      <c r="R52" s="58" t="s">
        <v>17</v>
      </c>
      <c r="S52" s="23" t="s">
        <v>18</v>
      </c>
      <c r="U52" s="20"/>
      <c r="V52" s="475" t="str">
        <f>U53</f>
        <v>箕田WSC</v>
      </c>
      <c r="W52" s="476"/>
      <c r="X52" s="477"/>
      <c r="Y52" s="475" t="str">
        <f>U55</f>
        <v>玉垣</v>
      </c>
      <c r="Z52" s="476"/>
      <c r="AA52" s="477"/>
      <c r="AB52" s="475" t="str">
        <f>U57</f>
        <v>玉垣</v>
      </c>
      <c r="AC52" s="476"/>
      <c r="AD52" s="478"/>
      <c r="AE52" s="24" t="s">
        <v>11</v>
      </c>
      <c r="AF52" s="25" t="s">
        <v>12</v>
      </c>
      <c r="AG52" s="25" t="s">
        <v>13</v>
      </c>
      <c r="AH52" s="25" t="s">
        <v>14</v>
      </c>
      <c r="AI52" s="25" t="s">
        <v>15</v>
      </c>
      <c r="AJ52" s="25" t="s">
        <v>16</v>
      </c>
      <c r="AK52" s="25" t="s">
        <v>17</v>
      </c>
      <c r="AL52" s="26" t="s">
        <v>18</v>
      </c>
      <c r="AN52" s="20"/>
      <c r="AO52" s="475" t="str">
        <f>AN53</f>
        <v>SOUTOKU</v>
      </c>
      <c r="AP52" s="476"/>
      <c r="AQ52" s="477"/>
      <c r="AR52" s="518" t="str">
        <f>AN55</f>
        <v>稲生</v>
      </c>
      <c r="AS52" s="519"/>
      <c r="AT52" s="520"/>
      <c r="AU52" s="475" t="str">
        <f>AN57</f>
        <v>稲生</v>
      </c>
      <c r="AV52" s="476"/>
      <c r="AW52" s="478"/>
      <c r="AX52" s="21" t="s">
        <v>11</v>
      </c>
      <c r="AY52" s="22" t="s">
        <v>12</v>
      </c>
      <c r="AZ52" s="22" t="s">
        <v>13</v>
      </c>
      <c r="BA52" s="22" t="s">
        <v>14</v>
      </c>
      <c r="BB52" s="22" t="s">
        <v>15</v>
      </c>
      <c r="BC52" s="22" t="s">
        <v>16</v>
      </c>
      <c r="BD52" s="22" t="s">
        <v>17</v>
      </c>
      <c r="BE52" s="23" t="s">
        <v>18</v>
      </c>
      <c r="BG52" s="20"/>
      <c r="BH52" s="475" t="str">
        <f>BG53</f>
        <v xml:space="preserve"> i &amp; K</v>
      </c>
      <c r="BI52" s="476"/>
      <c r="BJ52" s="477"/>
      <c r="BK52" s="475" t="str">
        <f>BG55</f>
        <v>箕田WSC</v>
      </c>
      <c r="BL52" s="476"/>
      <c r="BM52" s="477"/>
      <c r="BN52" s="475" t="str">
        <f>BG57</f>
        <v>箕田WSC</v>
      </c>
      <c r="BO52" s="476"/>
      <c r="BP52" s="478"/>
      <c r="BQ52" s="21" t="s">
        <v>11</v>
      </c>
      <c r="BR52" s="22" t="s">
        <v>12</v>
      </c>
      <c r="BS52" s="22" t="s">
        <v>13</v>
      </c>
      <c r="BT52" s="22" t="s">
        <v>14</v>
      </c>
      <c r="BU52" s="22" t="s">
        <v>15</v>
      </c>
      <c r="BV52" s="22" t="s">
        <v>16</v>
      </c>
      <c r="BW52" s="22" t="s">
        <v>17</v>
      </c>
      <c r="BX52" s="23" t="s">
        <v>18</v>
      </c>
      <c r="BZ52" s="20"/>
      <c r="CA52" s="475" t="str">
        <f>BZ53</f>
        <v>SOUTOKU</v>
      </c>
      <c r="CB52" s="476"/>
      <c r="CC52" s="477"/>
      <c r="CD52" s="518" t="str">
        <f>BZ55</f>
        <v>稲生</v>
      </c>
      <c r="CE52" s="519"/>
      <c r="CF52" s="520"/>
      <c r="CG52" s="475" t="str">
        <f>BZ57</f>
        <v>稲生</v>
      </c>
      <c r="CH52" s="476"/>
      <c r="CI52" s="478"/>
      <c r="CJ52" s="21" t="s">
        <v>11</v>
      </c>
      <c r="CK52" s="22" t="s">
        <v>12</v>
      </c>
      <c r="CL52" s="22" t="s">
        <v>13</v>
      </c>
      <c r="CM52" s="22" t="s">
        <v>14</v>
      </c>
      <c r="CN52" s="22" t="s">
        <v>15</v>
      </c>
      <c r="CO52" s="22" t="s">
        <v>16</v>
      </c>
      <c r="CP52" s="22" t="s">
        <v>17</v>
      </c>
      <c r="CQ52" s="23" t="s">
        <v>18</v>
      </c>
      <c r="CR52" s="22" t="s">
        <v>36</v>
      </c>
    </row>
    <row r="53" spans="1:104" ht="18" customHeight="1">
      <c r="B53" s="489" t="s">
        <v>45</v>
      </c>
      <c r="C53" s="27"/>
      <c r="D53" s="28" t="s">
        <v>6</v>
      </c>
      <c r="E53" s="29"/>
      <c r="F53" s="30">
        <v>2</v>
      </c>
      <c r="G53" s="31" t="s">
        <v>6</v>
      </c>
      <c r="H53" s="32">
        <v>0</v>
      </c>
      <c r="I53" s="30">
        <v>2</v>
      </c>
      <c r="J53" s="31" t="s">
        <v>7</v>
      </c>
      <c r="K53" s="32">
        <v>2</v>
      </c>
      <c r="L53" s="495">
        <f>COUNTIF(C54:K54,"○")</f>
        <v>1</v>
      </c>
      <c r="M53" s="483">
        <f>COUNTIF(C54:K54,"×")</f>
        <v>0</v>
      </c>
      <c r="N53" s="483">
        <f>COUNTIF(C54:K54,"△")</f>
        <v>1</v>
      </c>
      <c r="O53" s="483">
        <f>L53*3+N53</f>
        <v>4</v>
      </c>
      <c r="P53" s="483">
        <f>SUM(C53,F53,I53)</f>
        <v>4</v>
      </c>
      <c r="Q53" s="483">
        <f>SUM(E53,H53,K53)</f>
        <v>2</v>
      </c>
      <c r="R53" s="485">
        <f>P53-Q53</f>
        <v>2</v>
      </c>
      <c r="S53" s="501">
        <v>1</v>
      </c>
      <c r="U53" s="517" t="str">
        <f>IF(S44=3,B44,(IF(S46=3,B46,(IF(S48=3,B48,"")))))</f>
        <v>箕田WSC</v>
      </c>
      <c r="V53" s="27"/>
      <c r="W53" s="28" t="s">
        <v>46</v>
      </c>
      <c r="X53" s="29"/>
      <c r="Y53" s="30">
        <v>0</v>
      </c>
      <c r="Z53" s="31" t="s">
        <v>6</v>
      </c>
      <c r="AA53" s="32">
        <v>1</v>
      </c>
      <c r="AB53" s="30">
        <v>0</v>
      </c>
      <c r="AC53" s="31" t="s">
        <v>6</v>
      </c>
      <c r="AD53" s="32">
        <v>2</v>
      </c>
      <c r="AE53" s="491">
        <f>COUNTIF(V54:AD54,"○")</f>
        <v>0</v>
      </c>
      <c r="AF53" s="479">
        <f>COUNTIF(V54:AD54,"×")</f>
        <v>2</v>
      </c>
      <c r="AG53" s="479">
        <f>COUNTIF(V54:AD54,"△")</f>
        <v>0</v>
      </c>
      <c r="AH53" s="479">
        <f>AE53*3+AG53</f>
        <v>0</v>
      </c>
      <c r="AI53" s="479">
        <f>SUM(V53,Y53,AB53)</f>
        <v>0</v>
      </c>
      <c r="AJ53" s="479">
        <f>SUM(X53,AA53,AD53)</f>
        <v>3</v>
      </c>
      <c r="AK53" s="479">
        <f>AI53-AJ53</f>
        <v>-3</v>
      </c>
      <c r="AL53" s="481">
        <v>2</v>
      </c>
      <c r="AN53" s="517" t="str">
        <f>IF(AL44=3,U44,(IF(AL46=3,U46,(IF(AL48=3,U48,"")))))</f>
        <v>SOUTOKU</v>
      </c>
      <c r="AO53" s="27"/>
      <c r="AP53" s="28" t="s">
        <v>7</v>
      </c>
      <c r="AQ53" s="29"/>
      <c r="AR53" s="30">
        <v>4</v>
      </c>
      <c r="AS53" s="31" t="s">
        <v>46</v>
      </c>
      <c r="AT53" s="32">
        <v>0</v>
      </c>
      <c r="AU53" s="30">
        <v>1</v>
      </c>
      <c r="AV53" s="31" t="s">
        <v>46</v>
      </c>
      <c r="AW53" s="32">
        <v>0</v>
      </c>
      <c r="AX53" s="505">
        <f>COUNTIF(AO54:AW54,"○")</f>
        <v>2</v>
      </c>
      <c r="AY53" s="497">
        <f>COUNTIF(AO54:AW54,"×")</f>
        <v>0</v>
      </c>
      <c r="AZ53" s="497">
        <f>COUNTIF(AO54:AW54,"△")</f>
        <v>0</v>
      </c>
      <c r="BA53" s="497">
        <f>AX53*3+AZ53</f>
        <v>6</v>
      </c>
      <c r="BB53" s="497">
        <f>SUM(AO53,AR53,AU53)</f>
        <v>5</v>
      </c>
      <c r="BC53" s="497">
        <f>SUM(AQ53,AT53,AW53)</f>
        <v>0</v>
      </c>
      <c r="BD53" s="479">
        <f>BB53-BC53</f>
        <v>5</v>
      </c>
      <c r="BE53" s="501">
        <v>1</v>
      </c>
      <c r="BG53" s="517" t="str">
        <f>IF(BE44=3,AN44,(IF(BE46=3,AN46,(IF(BE48=3,AN48,"")))))</f>
        <v xml:space="preserve"> i &amp; K</v>
      </c>
      <c r="BH53" s="27"/>
      <c r="BI53" s="28" t="s">
        <v>6</v>
      </c>
      <c r="BJ53" s="29"/>
      <c r="BK53" s="30">
        <v>4</v>
      </c>
      <c r="BL53" s="31" t="s">
        <v>46</v>
      </c>
      <c r="BM53" s="32">
        <v>0</v>
      </c>
      <c r="BN53" s="30">
        <v>3</v>
      </c>
      <c r="BO53" s="31" t="s">
        <v>6</v>
      </c>
      <c r="BP53" s="32">
        <v>0</v>
      </c>
      <c r="BQ53" s="505">
        <f>COUNTIF(BH54:BP54,"○")</f>
        <v>2</v>
      </c>
      <c r="BR53" s="497">
        <f>COUNTIF(BH54:BP54,"×")</f>
        <v>0</v>
      </c>
      <c r="BS53" s="497">
        <f>COUNTIF(BH54:BP54,"△")</f>
        <v>0</v>
      </c>
      <c r="BT53" s="497">
        <f>BQ53*3+BS53</f>
        <v>6</v>
      </c>
      <c r="BU53" s="497">
        <f>SUM(BH53,BK53,BN53)</f>
        <v>7</v>
      </c>
      <c r="BV53" s="497">
        <f>SUM(BJ53,BM53,BP53)</f>
        <v>0</v>
      </c>
      <c r="BW53" s="479">
        <f>BU53-BV53</f>
        <v>7</v>
      </c>
      <c r="BX53" s="501">
        <v>1</v>
      </c>
      <c r="BZ53" s="517" t="str">
        <f>IF(BX44=3,BG44,(IF(BX46=3,BG46,(IF(BX48=3,BG48,"")))))</f>
        <v>SOUTOKU</v>
      </c>
      <c r="CA53" s="27"/>
      <c r="CB53" s="28" t="s">
        <v>46</v>
      </c>
      <c r="CC53" s="29"/>
      <c r="CD53" s="30"/>
      <c r="CE53" s="31" t="s">
        <v>7</v>
      </c>
      <c r="CF53" s="32"/>
      <c r="CG53" s="30"/>
      <c r="CH53" s="31" t="s">
        <v>46</v>
      </c>
      <c r="CI53" s="32"/>
      <c r="CJ53" s="505">
        <f>COUNTIF(CA54:CI54,"○")</f>
        <v>0</v>
      </c>
      <c r="CK53" s="497">
        <f>COUNTIF(CA54:CI54,"×")</f>
        <v>0</v>
      </c>
      <c r="CL53" s="497">
        <f>COUNTIF(CA54:CI54,"△")</f>
        <v>0</v>
      </c>
      <c r="CM53" s="497">
        <f>CJ53*3+CL53</f>
        <v>0</v>
      </c>
      <c r="CN53" s="497">
        <f>SUM(CA53,CD53,CG53)</f>
        <v>0</v>
      </c>
      <c r="CO53" s="497">
        <f>SUM(CC53,CF53,CI53)</f>
        <v>0</v>
      </c>
      <c r="CP53" s="479">
        <f>CN53-CO53</f>
        <v>0</v>
      </c>
      <c r="CQ53" s="501"/>
      <c r="CR53" s="517" t="str">
        <f>IF(CQ53=1,7,IF(CQ53=2,8,IF(CQ53=3,9,"")))</f>
        <v/>
      </c>
    </row>
    <row r="54" spans="1:104" ht="18" customHeight="1">
      <c r="B54" s="490"/>
      <c r="C54" s="36"/>
      <c r="D54" s="37"/>
      <c r="E54" s="38"/>
      <c r="F54" s="39"/>
      <c r="G54" s="40" t="str">
        <f>IF(F53="","",IF(F53&gt;H53,"○",IF(F53=H53,"△","×")))</f>
        <v>○</v>
      </c>
      <c r="H54" s="41"/>
      <c r="I54" s="39"/>
      <c r="J54" s="40" t="str">
        <f>IF(I53="","",IF(I53&gt;K53,"○",IF(I53=K53,"△","×")))</f>
        <v>△</v>
      </c>
      <c r="K54" s="41"/>
      <c r="L54" s="496"/>
      <c r="M54" s="484"/>
      <c r="N54" s="484"/>
      <c r="O54" s="484"/>
      <c r="P54" s="484"/>
      <c r="Q54" s="484"/>
      <c r="R54" s="486"/>
      <c r="S54" s="502"/>
      <c r="U54" s="461"/>
      <c r="V54" s="36"/>
      <c r="W54" s="37"/>
      <c r="X54" s="38"/>
      <c r="Y54" s="39"/>
      <c r="Z54" s="40" t="str">
        <f>IF(Y53="","",IF(Y53&gt;AA53,"○",IF(Y53=AA53,"△","×")))</f>
        <v>×</v>
      </c>
      <c r="AA54" s="41"/>
      <c r="AB54" s="39"/>
      <c r="AC54" s="40" t="str">
        <f>IF(AB53="","",IF(AB53&gt;AD53,"○",IF(AB53=AD53,"△","×")))</f>
        <v>×</v>
      </c>
      <c r="AD54" s="41"/>
      <c r="AE54" s="492"/>
      <c r="AF54" s="480"/>
      <c r="AG54" s="480"/>
      <c r="AH54" s="480"/>
      <c r="AI54" s="480"/>
      <c r="AJ54" s="480"/>
      <c r="AK54" s="480"/>
      <c r="AL54" s="482"/>
      <c r="AN54" s="461"/>
      <c r="AO54" s="36"/>
      <c r="AP54" s="37"/>
      <c r="AQ54" s="38"/>
      <c r="AR54" s="39"/>
      <c r="AS54" s="40" t="str">
        <f>IF(AR53="","",IF(AR53&gt;AT53,"○",IF(AR53=AT53,"△","×")))</f>
        <v>○</v>
      </c>
      <c r="AT54" s="41"/>
      <c r="AU54" s="39"/>
      <c r="AV54" s="40" t="str">
        <f>IF(AU53="","",IF(AU53&gt;AW53,"○",IF(AU53=AW53,"△","×")))</f>
        <v>○</v>
      </c>
      <c r="AW54" s="41"/>
      <c r="AX54" s="506"/>
      <c r="AY54" s="498"/>
      <c r="AZ54" s="498"/>
      <c r="BA54" s="498"/>
      <c r="BB54" s="498"/>
      <c r="BC54" s="498"/>
      <c r="BD54" s="480"/>
      <c r="BE54" s="502"/>
      <c r="BG54" s="461"/>
      <c r="BH54" s="36"/>
      <c r="BI54" s="37"/>
      <c r="BJ54" s="38"/>
      <c r="BK54" s="39"/>
      <c r="BL54" s="40" t="str">
        <f>IF(BK53="","",IF(BK53&gt;BM53,"○",IF(BK53=BM53,"△","×")))</f>
        <v>○</v>
      </c>
      <c r="BM54" s="41"/>
      <c r="BN54" s="39"/>
      <c r="BO54" s="40" t="str">
        <f>IF(BN53="","",IF(BN53&gt;BP53,"○",IF(BN53=BP53,"△","×")))</f>
        <v>○</v>
      </c>
      <c r="BP54" s="41"/>
      <c r="BQ54" s="506"/>
      <c r="BR54" s="498"/>
      <c r="BS54" s="498"/>
      <c r="BT54" s="498"/>
      <c r="BU54" s="498"/>
      <c r="BV54" s="498"/>
      <c r="BW54" s="480"/>
      <c r="BX54" s="502"/>
      <c r="BZ54" s="461"/>
      <c r="CA54" s="36"/>
      <c r="CB54" s="37"/>
      <c r="CC54" s="38"/>
      <c r="CD54" s="39"/>
      <c r="CE54" s="40" t="str">
        <f>IF(CD53="","",IF(CD53&gt;CF53,"○",IF(CD53=CF53,"△","×")))</f>
        <v/>
      </c>
      <c r="CF54" s="41"/>
      <c r="CG54" s="39"/>
      <c r="CH54" s="40" t="str">
        <f>IF(CG53="","",IF(CG53&gt;CI53,"○",IF(CG53=CI53,"△","×")))</f>
        <v/>
      </c>
      <c r="CI54" s="41"/>
      <c r="CJ54" s="506"/>
      <c r="CK54" s="498"/>
      <c r="CL54" s="498"/>
      <c r="CM54" s="498"/>
      <c r="CN54" s="498"/>
      <c r="CO54" s="498"/>
      <c r="CP54" s="480"/>
      <c r="CQ54" s="502"/>
      <c r="CR54" s="461"/>
    </row>
    <row r="55" spans="1:104" ht="18" customHeight="1">
      <c r="B55" s="517" t="s">
        <v>47</v>
      </c>
      <c r="C55" s="43">
        <f>IF(H53="","",H53)</f>
        <v>0</v>
      </c>
      <c r="D55" s="44" t="s">
        <v>7</v>
      </c>
      <c r="E55" s="45">
        <f>IF(F53="","",F53)</f>
        <v>2</v>
      </c>
      <c r="F55" s="27"/>
      <c r="G55" s="28" t="s">
        <v>6</v>
      </c>
      <c r="H55" s="29"/>
      <c r="I55" s="67"/>
      <c r="J55" s="28" t="s">
        <v>46</v>
      </c>
      <c r="K55" s="68"/>
      <c r="L55" s="515">
        <f>COUNTIF(D55:D58,"○")</f>
        <v>0</v>
      </c>
      <c r="M55" s="483">
        <f>COUNTIF(D55:D58,"×")</f>
        <v>1</v>
      </c>
      <c r="N55" s="483">
        <f>COUNTIF(D55:D58,"△")</f>
        <v>1</v>
      </c>
      <c r="O55" s="483">
        <f>L55*3+N55</f>
        <v>1</v>
      </c>
      <c r="P55" s="483">
        <f>SUM(C55,C57)</f>
        <v>2</v>
      </c>
      <c r="Q55" s="483">
        <f>SUM(E55,E57)</f>
        <v>4</v>
      </c>
      <c r="R55" s="485">
        <f>P55-Q55</f>
        <v>-2</v>
      </c>
      <c r="S55" s="501">
        <v>2</v>
      </c>
      <c r="U55" s="489" t="str">
        <f>IF(S25=3,B25,(IF(S27=3,B27,(IF(S29=3,B29,"")))))</f>
        <v>玉垣</v>
      </c>
      <c r="V55" s="43">
        <f>IF(AA53="","",AA53)</f>
        <v>1</v>
      </c>
      <c r="W55" s="44" t="s">
        <v>6</v>
      </c>
      <c r="X55" s="45">
        <f>IF(Y53="","",Y53)</f>
        <v>0</v>
      </c>
      <c r="Y55" s="27"/>
      <c r="Z55" s="28" t="s">
        <v>6</v>
      </c>
      <c r="AA55" s="29"/>
      <c r="AB55" s="67"/>
      <c r="AC55" s="28" t="s">
        <v>46</v>
      </c>
      <c r="AD55" s="68"/>
      <c r="AE55" s="499">
        <f>COUNTIF(W55:W58,"○")</f>
        <v>2</v>
      </c>
      <c r="AF55" s="479">
        <f>COUNTIF(W55:W58,"×")</f>
        <v>0</v>
      </c>
      <c r="AG55" s="479">
        <f>COUNTIF(W55:W58,"△")</f>
        <v>0</v>
      </c>
      <c r="AH55" s="479">
        <f>AE55*3+AG55</f>
        <v>6</v>
      </c>
      <c r="AI55" s="479">
        <f>SUM(V55,V57)</f>
        <v>3</v>
      </c>
      <c r="AJ55" s="479">
        <f>SUM(X55,X57)</f>
        <v>0</v>
      </c>
      <c r="AK55" s="479">
        <f>AI55-AJ55</f>
        <v>3</v>
      </c>
      <c r="AL55" s="481">
        <v>1</v>
      </c>
      <c r="AN55" s="489" t="str">
        <f>IF(AL25=3,U25,(IF(AL27=3,U27,(IF(AL29=3,U29,"")))))</f>
        <v>稲生</v>
      </c>
      <c r="AO55" s="43">
        <f>IF(AT53="","",AT53)</f>
        <v>0</v>
      </c>
      <c r="AP55" s="44" t="s">
        <v>6</v>
      </c>
      <c r="AQ55" s="45">
        <f>IF(AR53="","",AR53)</f>
        <v>4</v>
      </c>
      <c r="AR55" s="27"/>
      <c r="AS55" s="28" t="s">
        <v>46</v>
      </c>
      <c r="AT55" s="29"/>
      <c r="AU55" s="67"/>
      <c r="AV55" s="28" t="s">
        <v>7</v>
      </c>
      <c r="AW55" s="68"/>
      <c r="AX55" s="503">
        <f>COUNTIF(AP55:AP58,"○")</f>
        <v>0</v>
      </c>
      <c r="AY55" s="497">
        <f>COUNTIF(AP55:AP58,"×")</f>
        <v>2</v>
      </c>
      <c r="AZ55" s="497">
        <f>COUNTIF(AP55:AP58,"△")</f>
        <v>0</v>
      </c>
      <c r="BA55" s="497">
        <f>AX55*3+AZ55</f>
        <v>0</v>
      </c>
      <c r="BB55" s="497">
        <f>SUM(AO55,AO57)</f>
        <v>0</v>
      </c>
      <c r="BC55" s="497">
        <f>SUM(AQ55,AQ57)</f>
        <v>5</v>
      </c>
      <c r="BD55" s="479">
        <f>BB55-BC55</f>
        <v>-5</v>
      </c>
      <c r="BE55" s="501">
        <v>2</v>
      </c>
      <c r="BG55" s="489" t="str">
        <f>IF(BE25=3,AN25,(IF(BE27=3,AN27,(IF(BE29=3,AN29,"")))))</f>
        <v>箕田WSC</v>
      </c>
      <c r="BH55" s="43">
        <f>IF(BM53="","",BM53)</f>
        <v>0</v>
      </c>
      <c r="BI55" s="44" t="s">
        <v>6</v>
      </c>
      <c r="BJ55" s="45">
        <f>IF(BK53="","",BK53)</f>
        <v>4</v>
      </c>
      <c r="BK55" s="27"/>
      <c r="BL55" s="28" t="s">
        <v>6</v>
      </c>
      <c r="BM55" s="29"/>
      <c r="BN55" s="67"/>
      <c r="BO55" s="28" t="s">
        <v>46</v>
      </c>
      <c r="BP55" s="68"/>
      <c r="BQ55" s="503">
        <f>COUNTIF(BI55:BI58,"○")</f>
        <v>0</v>
      </c>
      <c r="BR55" s="497">
        <f>COUNTIF(BI55:BI58,"×")</f>
        <v>2</v>
      </c>
      <c r="BS55" s="497">
        <f>COUNTIF(BI55:BI58,"△")</f>
        <v>0</v>
      </c>
      <c r="BT55" s="497">
        <f>BQ55*3+BS55</f>
        <v>0</v>
      </c>
      <c r="BU55" s="497">
        <f>SUM(BH55,BH57)</f>
        <v>0</v>
      </c>
      <c r="BV55" s="497">
        <f>SUM(BJ55,BJ57)</f>
        <v>7</v>
      </c>
      <c r="BW55" s="479">
        <f>BU55-BV55</f>
        <v>-7</v>
      </c>
      <c r="BX55" s="501">
        <v>2</v>
      </c>
      <c r="BZ55" s="489" t="str">
        <f>IF(BX25=3,BG25,(IF(BX27=3,BG27,(IF(BX29=3,BG29,"")))))</f>
        <v>稲生</v>
      </c>
      <c r="CA55" s="43" t="str">
        <f>IF(CF53="","",CF53)</f>
        <v/>
      </c>
      <c r="CB55" s="44" t="s">
        <v>7</v>
      </c>
      <c r="CC55" s="45" t="str">
        <f>IF(CD53="","",CD53)</f>
        <v/>
      </c>
      <c r="CD55" s="27"/>
      <c r="CE55" s="28" t="s">
        <v>46</v>
      </c>
      <c r="CF55" s="29"/>
      <c r="CG55" s="67"/>
      <c r="CH55" s="28" t="s">
        <v>6</v>
      </c>
      <c r="CI55" s="68"/>
      <c r="CJ55" s="503">
        <f>COUNTIF(CB55:CB58,"○")</f>
        <v>0</v>
      </c>
      <c r="CK55" s="497">
        <f>COUNTIF(CB55:CB58,"×")</f>
        <v>0</v>
      </c>
      <c r="CL55" s="497">
        <f>COUNTIF(CB55:CB58,"△")</f>
        <v>0</v>
      </c>
      <c r="CM55" s="497">
        <f>CJ55*3+CL55</f>
        <v>0</v>
      </c>
      <c r="CN55" s="497">
        <f>SUM(CA55,CA57)</f>
        <v>0</v>
      </c>
      <c r="CO55" s="497">
        <f>SUM(CC55,CC57)</f>
        <v>0</v>
      </c>
      <c r="CP55" s="479">
        <f>CN55-CO55</f>
        <v>0</v>
      </c>
      <c r="CQ55" s="501"/>
      <c r="CR55" s="517" t="str">
        <f>IF(CQ55=1,7,IF(CQ55=2,8,IF(CQ55=3,9,"")))</f>
        <v/>
      </c>
    </row>
    <row r="56" spans="1:104" ht="18" customHeight="1">
      <c r="B56" s="461"/>
      <c r="C56" s="46"/>
      <c r="D56" s="47" t="str">
        <f>IF(C55="","",IF(C55&gt;E55,"○",IF(C55=E55,"△","×")))</f>
        <v>×</v>
      </c>
      <c r="E56" s="48"/>
      <c r="F56" s="49"/>
      <c r="G56" s="37" t="str">
        <f>IF(F55="","",IF(F55&gt;H55,"○",IF(F55=H55,"△","×")))</f>
        <v/>
      </c>
      <c r="H56" s="50"/>
      <c r="I56" s="49"/>
      <c r="J56" s="37" t="str">
        <f>IF(I55="","",IF(I55&gt;K55,"○",IF(I55=K55,"△","×")))</f>
        <v/>
      </c>
      <c r="K56" s="50"/>
      <c r="L56" s="516"/>
      <c r="M56" s="484"/>
      <c r="N56" s="484"/>
      <c r="O56" s="484"/>
      <c r="P56" s="484"/>
      <c r="Q56" s="484"/>
      <c r="R56" s="486"/>
      <c r="S56" s="502"/>
      <c r="U56" s="490"/>
      <c r="V56" s="46"/>
      <c r="W56" s="47" t="str">
        <f>IF(V55="","",IF(V55&gt;X55,"○",IF(V55=X55,"△","×")))</f>
        <v>○</v>
      </c>
      <c r="X56" s="48"/>
      <c r="Y56" s="49"/>
      <c r="Z56" s="37" t="str">
        <f>IF(Y55="","",IF(Y55&gt;AA55,"○",IF(Y55=AA55,"△","×")))</f>
        <v/>
      </c>
      <c r="AA56" s="50"/>
      <c r="AB56" s="49"/>
      <c r="AC56" s="37" t="str">
        <f>IF(AB55="","",IF(AB55&gt;AD55,"○",IF(AB55=AD55,"△","×")))</f>
        <v/>
      </c>
      <c r="AD56" s="50"/>
      <c r="AE56" s="500"/>
      <c r="AF56" s="480"/>
      <c r="AG56" s="480"/>
      <c r="AH56" s="480"/>
      <c r="AI56" s="480"/>
      <c r="AJ56" s="480"/>
      <c r="AK56" s="480"/>
      <c r="AL56" s="482"/>
      <c r="AN56" s="490"/>
      <c r="AO56" s="46"/>
      <c r="AP56" s="47" t="str">
        <f>IF(AO55="","",IF(AO55&gt;AQ55,"○",IF(AO55=AQ55,"△","×")))</f>
        <v>×</v>
      </c>
      <c r="AQ56" s="48"/>
      <c r="AR56" s="49"/>
      <c r="AS56" s="37" t="str">
        <f>IF(AR55="","",IF(AR55&gt;AT55,"○",IF(AR55=AT55,"△","×")))</f>
        <v/>
      </c>
      <c r="AT56" s="50"/>
      <c r="AU56" s="49"/>
      <c r="AV56" s="37" t="str">
        <f>IF(AU55="","",IF(AU55&gt;AW55,"○",IF(AU55=AW55,"△","×")))</f>
        <v/>
      </c>
      <c r="AW56" s="50"/>
      <c r="AX56" s="504"/>
      <c r="AY56" s="498"/>
      <c r="AZ56" s="498"/>
      <c r="BA56" s="498"/>
      <c r="BB56" s="498"/>
      <c r="BC56" s="498"/>
      <c r="BD56" s="480"/>
      <c r="BE56" s="502"/>
      <c r="BG56" s="490"/>
      <c r="BH56" s="46"/>
      <c r="BI56" s="47" t="str">
        <f>IF(BH55="","",IF(BH55&gt;BJ55,"○",IF(BH55=BJ55,"△","×")))</f>
        <v>×</v>
      </c>
      <c r="BJ56" s="48"/>
      <c r="BK56" s="49"/>
      <c r="BL56" s="37" t="str">
        <f>IF(BK55="","",IF(BK55&gt;BM55,"○",IF(BK55=BM55,"△","×")))</f>
        <v/>
      </c>
      <c r="BM56" s="50"/>
      <c r="BN56" s="49"/>
      <c r="BO56" s="37" t="str">
        <f>IF(BN55="","",IF(BN55&gt;BP55,"○",IF(BN55=BP55,"△","×")))</f>
        <v/>
      </c>
      <c r="BP56" s="50"/>
      <c r="BQ56" s="504"/>
      <c r="BR56" s="498"/>
      <c r="BS56" s="498"/>
      <c r="BT56" s="498"/>
      <c r="BU56" s="498"/>
      <c r="BV56" s="498"/>
      <c r="BW56" s="480"/>
      <c r="BX56" s="502"/>
      <c r="BZ56" s="490"/>
      <c r="CA56" s="46"/>
      <c r="CB56" s="47" t="str">
        <f>IF(CA55="","",IF(CA55&gt;CC55,"○",IF(CA55=CC55,"△","×")))</f>
        <v/>
      </c>
      <c r="CC56" s="48"/>
      <c r="CD56" s="49"/>
      <c r="CE56" s="37" t="str">
        <f>IF(CD55="","",IF(CD55&gt;CF55,"○",IF(CD55=CF55,"△","×")))</f>
        <v/>
      </c>
      <c r="CF56" s="50"/>
      <c r="CG56" s="49"/>
      <c r="CH56" s="37" t="str">
        <f>IF(CG55="","",IF(CG55&gt;CI55,"○",IF(CG55=CI55,"△","×")))</f>
        <v/>
      </c>
      <c r="CI56" s="50"/>
      <c r="CJ56" s="504"/>
      <c r="CK56" s="498"/>
      <c r="CL56" s="498"/>
      <c r="CM56" s="498"/>
      <c r="CN56" s="498"/>
      <c r="CO56" s="498"/>
      <c r="CP56" s="480"/>
      <c r="CQ56" s="502"/>
      <c r="CR56" s="461"/>
    </row>
    <row r="57" spans="1:104" ht="18" customHeight="1">
      <c r="B57" s="493" t="str">
        <f>B55</f>
        <v>YFT</v>
      </c>
      <c r="C57" s="51">
        <f>IF(K53="","",K53)</f>
        <v>2</v>
      </c>
      <c r="D57" s="31" t="s">
        <v>46</v>
      </c>
      <c r="E57" s="52">
        <f>IF(I53="","",I53)</f>
        <v>2</v>
      </c>
      <c r="F57" s="27" t="str">
        <f>IF(K55="","",K55)</f>
        <v/>
      </c>
      <c r="G57" s="28" t="s">
        <v>6</v>
      </c>
      <c r="H57" s="29" t="str">
        <f>IF(I55="","",I55)</f>
        <v/>
      </c>
      <c r="I57" s="27"/>
      <c r="J57" s="28" t="s">
        <v>6</v>
      </c>
      <c r="K57" s="29"/>
      <c r="L57" s="533">
        <f>COUNTIF(C58:K58,"○")</f>
        <v>0</v>
      </c>
      <c r="M57" s="535">
        <f>COUNTIF(C58:K58,"×")</f>
        <v>0</v>
      </c>
      <c r="N57" s="535">
        <f>COUNTIF(C58:K58,"△")</f>
        <v>1</v>
      </c>
      <c r="O57" s="535">
        <f>L57*3+N57</f>
        <v>1</v>
      </c>
      <c r="P57" s="535">
        <f>SUM(C57,F57,I57)</f>
        <v>2</v>
      </c>
      <c r="Q57" s="535">
        <f>SUM(E57,H57,K57)</f>
        <v>2</v>
      </c>
      <c r="R57" s="549">
        <f>P57-Q57</f>
        <v>0</v>
      </c>
      <c r="S57" s="541"/>
      <c r="U57" s="493" t="str">
        <f>U55</f>
        <v>玉垣</v>
      </c>
      <c r="V57" s="51">
        <f>IF(AD53="","",AD53)</f>
        <v>2</v>
      </c>
      <c r="W57" s="31" t="s">
        <v>7</v>
      </c>
      <c r="X57" s="52">
        <f>IF(AB53="","",AB53)</f>
        <v>0</v>
      </c>
      <c r="Y57" s="27" t="str">
        <f>IF(AD55="","",AD55)</f>
        <v/>
      </c>
      <c r="Z57" s="28" t="s">
        <v>7</v>
      </c>
      <c r="AA57" s="29" t="str">
        <f>IF(AB55="","",AB55)</f>
        <v/>
      </c>
      <c r="AB57" s="27"/>
      <c r="AC57" s="28" t="s">
        <v>6</v>
      </c>
      <c r="AD57" s="29"/>
      <c r="AE57" s="551">
        <f>COUNTIF(V58:AD58,"○")</f>
        <v>1</v>
      </c>
      <c r="AF57" s="545">
        <f>COUNTIF(V58:AD58,"×")</f>
        <v>0</v>
      </c>
      <c r="AG57" s="545">
        <f>COUNTIF(V58:AD58,"△")</f>
        <v>0</v>
      </c>
      <c r="AH57" s="545">
        <f>AE57*3+AG57</f>
        <v>3</v>
      </c>
      <c r="AI57" s="545">
        <f>SUM(V57,Y57,AB57)</f>
        <v>2</v>
      </c>
      <c r="AJ57" s="545">
        <f>SUM(X57,AA57,AD57)</f>
        <v>0</v>
      </c>
      <c r="AK57" s="545">
        <f>AI57-AJ57</f>
        <v>2</v>
      </c>
      <c r="AL57" s="547"/>
      <c r="AN57" s="493" t="str">
        <f>AN55</f>
        <v>稲生</v>
      </c>
      <c r="AO57" s="51">
        <f>IF(AW53="","",AW53)</f>
        <v>0</v>
      </c>
      <c r="AP57" s="31" t="s">
        <v>7</v>
      </c>
      <c r="AQ57" s="52">
        <f>IF(AU53="","",AU53)</f>
        <v>1</v>
      </c>
      <c r="AR57" s="27" t="str">
        <f>IF(AW55="","",AW55)</f>
        <v/>
      </c>
      <c r="AS57" s="28" t="s">
        <v>6</v>
      </c>
      <c r="AT57" s="29" t="str">
        <f>IF(AU55="","",AU55)</f>
        <v/>
      </c>
      <c r="AU57" s="27"/>
      <c r="AV57" s="28" t="s">
        <v>6</v>
      </c>
      <c r="AW57" s="29"/>
      <c r="AX57" s="543">
        <f>COUNTIF(AO58:AW58,"○")</f>
        <v>0</v>
      </c>
      <c r="AY57" s="537">
        <f>COUNTIF(AO58:AW58,"×")</f>
        <v>1</v>
      </c>
      <c r="AZ57" s="537">
        <f>COUNTIF(AO58:AW58,"△")</f>
        <v>0</v>
      </c>
      <c r="BA57" s="537">
        <f>AX57*3+AZ57</f>
        <v>0</v>
      </c>
      <c r="BB57" s="537">
        <f>SUM(AO57,AR57,AU57)</f>
        <v>0</v>
      </c>
      <c r="BC57" s="537">
        <f>SUM(AQ57,AT57,AW57)</f>
        <v>1</v>
      </c>
      <c r="BD57" s="539">
        <f>BB57-BC57</f>
        <v>-1</v>
      </c>
      <c r="BE57" s="541"/>
      <c r="BG57" s="493" t="str">
        <f>BG55</f>
        <v>箕田WSC</v>
      </c>
      <c r="BH57" s="51">
        <f>IF(BP53="","",BP53)</f>
        <v>0</v>
      </c>
      <c r="BI57" s="31" t="s">
        <v>6</v>
      </c>
      <c r="BJ57" s="52">
        <f>IF(BN53="","",BN53)</f>
        <v>3</v>
      </c>
      <c r="BK57" s="27" t="str">
        <f>IF(BP55="","",BP55)</f>
        <v/>
      </c>
      <c r="BL57" s="28" t="s">
        <v>7</v>
      </c>
      <c r="BM57" s="29" t="str">
        <f>IF(BN55="","",BN55)</f>
        <v/>
      </c>
      <c r="BN57" s="27"/>
      <c r="BO57" s="28" t="s">
        <v>7</v>
      </c>
      <c r="BP57" s="29"/>
      <c r="BQ57" s="543">
        <f>COUNTIF(BH58:BP58,"○")</f>
        <v>0</v>
      </c>
      <c r="BR57" s="537">
        <f>COUNTIF(BH58:BP58,"×")</f>
        <v>1</v>
      </c>
      <c r="BS57" s="537">
        <f>COUNTIF(BH58:BP58,"△")</f>
        <v>0</v>
      </c>
      <c r="BT57" s="537">
        <f>BQ57*3+BS57</f>
        <v>0</v>
      </c>
      <c r="BU57" s="537">
        <f>SUM(BH57,BK57,BN57)</f>
        <v>0</v>
      </c>
      <c r="BV57" s="537">
        <f>SUM(BJ57,BM57,BP57)</f>
        <v>3</v>
      </c>
      <c r="BW57" s="539">
        <f>BU57-BV57</f>
        <v>-3</v>
      </c>
      <c r="BX57" s="541"/>
      <c r="BZ57" s="493" t="str">
        <f>BZ55</f>
        <v>稲生</v>
      </c>
      <c r="CA57" s="51" t="str">
        <f>IF(CI53="","",CI53)</f>
        <v/>
      </c>
      <c r="CB57" s="31" t="s">
        <v>46</v>
      </c>
      <c r="CC57" s="52" t="str">
        <f>IF(CG53="","",CG53)</f>
        <v/>
      </c>
      <c r="CD57" s="27" t="str">
        <f>IF(CI55="","",CI55)</f>
        <v/>
      </c>
      <c r="CE57" s="28" t="s">
        <v>7</v>
      </c>
      <c r="CF57" s="29" t="str">
        <f>IF(CG55="","",CG55)</f>
        <v/>
      </c>
      <c r="CG57" s="27"/>
      <c r="CH57" s="28" t="s">
        <v>6</v>
      </c>
      <c r="CI57" s="29"/>
      <c r="CJ57" s="543">
        <f>COUNTIF(CA58:CI58,"○")</f>
        <v>0</v>
      </c>
      <c r="CK57" s="537">
        <f>COUNTIF(CA58:CI58,"×")</f>
        <v>0</v>
      </c>
      <c r="CL57" s="537">
        <f>COUNTIF(CA58:CI58,"△")</f>
        <v>0</v>
      </c>
      <c r="CM57" s="537">
        <f>CJ57*3+CL57</f>
        <v>0</v>
      </c>
      <c r="CN57" s="537">
        <f>SUM(CA57,CD57,CG57)</f>
        <v>0</v>
      </c>
      <c r="CO57" s="537">
        <f>SUM(CC57,CF57,CI57)</f>
        <v>0</v>
      </c>
      <c r="CP57" s="539">
        <f>CN57-CO57</f>
        <v>0</v>
      </c>
      <c r="CQ57" s="541"/>
      <c r="CR57" s="517"/>
    </row>
    <row r="58" spans="1:104" ht="18" customHeight="1">
      <c r="B58" s="494"/>
      <c r="C58" s="46"/>
      <c r="D58" s="40" t="str">
        <f>IF(C57="","",IF(C57&gt;E57,"○",IF(C57=E57,"△","×")))</f>
        <v>△</v>
      </c>
      <c r="E58" s="48"/>
      <c r="F58" s="36"/>
      <c r="G58" s="37" t="str">
        <f>IF(F57="","",IF(F57&gt;H57,"○",IF(F57=H57,"△","×")))</f>
        <v/>
      </c>
      <c r="H58" s="38"/>
      <c r="I58" s="49"/>
      <c r="J58" s="37" t="str">
        <f>IF(I57="","",IF(I57&gt;K57,"○",IF(I57=K57,"△","×")))</f>
        <v/>
      </c>
      <c r="K58" s="50"/>
      <c r="L58" s="534"/>
      <c r="M58" s="536"/>
      <c r="N58" s="536"/>
      <c r="O58" s="536"/>
      <c r="P58" s="536"/>
      <c r="Q58" s="536"/>
      <c r="R58" s="550"/>
      <c r="S58" s="542"/>
      <c r="U58" s="494"/>
      <c r="V58" s="46"/>
      <c r="W58" s="40" t="str">
        <f>IF(V57="","",IF(V57&gt;X57,"○",IF(V57=X57,"△","×")))</f>
        <v>○</v>
      </c>
      <c r="X58" s="48"/>
      <c r="Y58" s="36"/>
      <c r="Z58" s="37" t="str">
        <f>IF(Y57="","",IF(Y57&gt;AA57,"○",IF(Y57=AA57,"△","×")))</f>
        <v/>
      </c>
      <c r="AA58" s="38"/>
      <c r="AB58" s="49"/>
      <c r="AC58" s="37" t="str">
        <f>IF(AB57="","",IF(AB57&gt;AD57,"○",IF(AB57=AD57,"△","×")))</f>
        <v/>
      </c>
      <c r="AD58" s="50"/>
      <c r="AE58" s="552"/>
      <c r="AF58" s="546"/>
      <c r="AG58" s="546"/>
      <c r="AH58" s="546"/>
      <c r="AI58" s="546"/>
      <c r="AJ58" s="546"/>
      <c r="AK58" s="546"/>
      <c r="AL58" s="548"/>
      <c r="AN58" s="494"/>
      <c r="AO58" s="46"/>
      <c r="AP58" s="40" t="str">
        <f>IF(AO57="","",IF(AO57&gt;AQ57,"○",IF(AO57=AQ57,"△","×")))</f>
        <v>×</v>
      </c>
      <c r="AQ58" s="48"/>
      <c r="AR58" s="36"/>
      <c r="AS58" s="37" t="str">
        <f>IF(AR57="","",IF(AR57&gt;AT57,"○",IF(AR57=AT57,"△","×")))</f>
        <v/>
      </c>
      <c r="AT58" s="38"/>
      <c r="AU58" s="49"/>
      <c r="AV58" s="37" t="str">
        <f>IF(AU57="","",IF(AU57&gt;AW57,"○",IF(AU57=AW57,"△","×")))</f>
        <v/>
      </c>
      <c r="AW58" s="50"/>
      <c r="AX58" s="544"/>
      <c r="AY58" s="538"/>
      <c r="AZ58" s="538"/>
      <c r="BA58" s="538"/>
      <c r="BB58" s="538"/>
      <c r="BC58" s="538"/>
      <c r="BD58" s="540"/>
      <c r="BE58" s="542"/>
      <c r="BG58" s="494"/>
      <c r="BH58" s="46"/>
      <c r="BI58" s="40" t="str">
        <f>IF(BH57="","",IF(BH57&gt;BJ57,"○",IF(BH57=BJ57,"△","×")))</f>
        <v>×</v>
      </c>
      <c r="BJ58" s="48"/>
      <c r="BK58" s="36"/>
      <c r="BL58" s="37" t="str">
        <f>IF(BK57="","",IF(BK57&gt;BM57,"○",IF(BK57=BM57,"△","×")))</f>
        <v/>
      </c>
      <c r="BM58" s="38"/>
      <c r="BN58" s="49"/>
      <c r="BO58" s="37" t="str">
        <f>IF(BN57="","",IF(BN57&gt;BP57,"○",IF(BN57=BP57,"△","×")))</f>
        <v/>
      </c>
      <c r="BP58" s="50"/>
      <c r="BQ58" s="544"/>
      <c r="BR58" s="538"/>
      <c r="BS58" s="538"/>
      <c r="BT58" s="538"/>
      <c r="BU58" s="538"/>
      <c r="BV58" s="538"/>
      <c r="BW58" s="540"/>
      <c r="BX58" s="542"/>
      <c r="BZ58" s="494"/>
      <c r="CA58" s="46"/>
      <c r="CB58" s="40" t="str">
        <f>IF(CA57="","",IF(CA57&gt;CC57,"○",IF(CA57=CC57,"△","×")))</f>
        <v/>
      </c>
      <c r="CC58" s="48"/>
      <c r="CD58" s="36"/>
      <c r="CE58" s="37" t="str">
        <f>IF(CD57="","",IF(CD57&gt;CF57,"○",IF(CD57=CF57,"△","×")))</f>
        <v/>
      </c>
      <c r="CF58" s="38"/>
      <c r="CG58" s="49"/>
      <c r="CH58" s="37" t="str">
        <f>IF(CG57="","",IF(CG57&gt;CI57,"○",IF(CG57=CI57,"△","×")))</f>
        <v/>
      </c>
      <c r="CI58" s="50"/>
      <c r="CJ58" s="544"/>
      <c r="CK58" s="538"/>
      <c r="CL58" s="538"/>
      <c r="CM58" s="538"/>
      <c r="CN58" s="538"/>
      <c r="CO58" s="538"/>
      <c r="CP58" s="540"/>
      <c r="CQ58" s="542"/>
      <c r="CR58" s="461"/>
    </row>
    <row r="61" spans="1:104"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70"/>
      <c r="AF61" s="70"/>
      <c r="AG61" s="70"/>
      <c r="AH61" s="70"/>
      <c r="AI61" s="70"/>
      <c r="AJ61" s="70"/>
      <c r="AK61" s="70"/>
      <c r="AL61" s="70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</row>
    <row r="62" spans="1:104"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70"/>
      <c r="AF62" s="70"/>
      <c r="AG62" s="70"/>
      <c r="AH62" s="70"/>
      <c r="AI62" s="70"/>
      <c r="AJ62" s="70"/>
      <c r="AK62" s="70"/>
      <c r="AL62" s="70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</row>
    <row r="63" spans="1:104" ht="21">
      <c r="A63" s="19"/>
      <c r="B63" s="554" t="s">
        <v>48</v>
      </c>
      <c r="C63" s="554"/>
      <c r="D63" s="554"/>
      <c r="E63" s="554"/>
      <c r="F63" s="554"/>
      <c r="G63" s="554"/>
      <c r="H63" s="554"/>
      <c r="I63" s="554"/>
      <c r="J63" s="554"/>
      <c r="K63" s="554"/>
      <c r="L63" s="554"/>
      <c r="M63" s="554"/>
      <c r="N63" s="554"/>
      <c r="O63" s="554"/>
      <c r="P63" s="554"/>
      <c r="Q63" s="554"/>
      <c r="R63" s="554"/>
      <c r="S63" s="554"/>
      <c r="T63" s="71"/>
      <c r="U63" s="554" t="s">
        <v>49</v>
      </c>
      <c r="V63" s="554"/>
      <c r="W63" s="554"/>
      <c r="X63" s="554"/>
      <c r="Y63" s="554"/>
      <c r="Z63" s="554"/>
      <c r="AA63" s="554"/>
      <c r="AB63" s="554"/>
      <c r="AC63" s="554"/>
      <c r="AD63" s="554"/>
      <c r="AE63" s="554"/>
      <c r="AF63" s="554"/>
      <c r="AG63" s="554"/>
      <c r="AH63" s="554"/>
      <c r="AI63" s="554"/>
      <c r="AJ63" s="554"/>
      <c r="AK63" s="554"/>
      <c r="AL63" s="554"/>
      <c r="AM63" s="71"/>
      <c r="AN63" s="554" t="s">
        <v>50</v>
      </c>
      <c r="AO63" s="554"/>
      <c r="AP63" s="554"/>
      <c r="AQ63" s="554"/>
      <c r="AR63" s="554"/>
      <c r="AS63" s="554"/>
      <c r="AT63" s="554"/>
      <c r="AU63" s="554"/>
      <c r="AV63" s="554"/>
      <c r="AW63" s="554"/>
      <c r="AX63" s="554"/>
      <c r="AY63" s="554"/>
      <c r="AZ63" s="554"/>
      <c r="BA63" s="554"/>
      <c r="BB63" s="554"/>
      <c r="BC63" s="554"/>
      <c r="BD63" s="554"/>
      <c r="BE63" s="554"/>
      <c r="BF63" s="72"/>
      <c r="BG63" s="555" t="s">
        <v>51</v>
      </c>
      <c r="BH63" s="555"/>
      <c r="BI63" s="555"/>
      <c r="BJ63" s="555"/>
      <c r="BK63" s="555"/>
      <c r="BL63" s="555"/>
      <c r="BM63" s="555"/>
      <c r="BN63" s="555"/>
      <c r="BO63" s="555"/>
      <c r="BP63" s="555"/>
      <c r="BQ63" s="555"/>
      <c r="BR63" s="555"/>
      <c r="BS63" s="555"/>
      <c r="BT63" s="555"/>
      <c r="BU63" s="555"/>
      <c r="BV63" s="555"/>
      <c r="BW63" s="555"/>
      <c r="BX63" s="555"/>
      <c r="BY63" s="72"/>
      <c r="BZ63" s="555" t="s">
        <v>52</v>
      </c>
      <c r="CA63" s="555"/>
      <c r="CB63" s="555"/>
      <c r="CC63" s="555"/>
      <c r="CD63" s="555"/>
      <c r="CE63" s="555"/>
      <c r="CF63" s="555"/>
      <c r="CG63" s="555"/>
      <c r="CH63" s="555"/>
      <c r="CI63" s="555"/>
      <c r="CJ63" s="555"/>
      <c r="CK63" s="555"/>
      <c r="CL63" s="555"/>
      <c r="CM63" s="555"/>
      <c r="CN63" s="555"/>
      <c r="CO63" s="555"/>
      <c r="CP63" s="555"/>
      <c r="CQ63" s="555"/>
      <c r="CR63" s="71"/>
      <c r="CS63" s="73"/>
      <c r="CT63" s="553" t="s">
        <v>53</v>
      </c>
      <c r="CU63" s="553"/>
      <c r="CV63" s="553"/>
      <c r="CW63" s="553"/>
      <c r="CX63" s="553"/>
      <c r="CY63" s="553"/>
      <c r="CZ63" s="553"/>
    </row>
    <row r="64" spans="1:104" ht="18" hidden="1" customHeight="1">
      <c r="A64" s="19"/>
      <c r="B64" s="468"/>
      <c r="C64" s="3" t="e">
        <f>IF(#REF!="","",#REF!)</f>
        <v>#REF!</v>
      </c>
      <c r="D64" s="4" t="s">
        <v>7</v>
      </c>
      <c r="E64" s="5" t="e">
        <f>IF(#REF!="","",#REF!)</f>
        <v>#REF!</v>
      </c>
      <c r="F64" s="3" t="e">
        <f>IF(#REF!="","",#REF!)</f>
        <v>#REF!</v>
      </c>
      <c r="G64" s="4" t="s">
        <v>7</v>
      </c>
      <c r="H64" s="5" t="e">
        <f>IF(#REF!="","",#REF!)</f>
        <v>#REF!</v>
      </c>
      <c r="I64" s="3" t="e">
        <f>IF(#REF!="","",#REF!)</f>
        <v>#REF!</v>
      </c>
      <c r="J64" s="4" t="s">
        <v>46</v>
      </c>
      <c r="K64" s="5" t="e">
        <f>IF(#REF!="","",#REF!)</f>
        <v>#REF!</v>
      </c>
      <c r="L64" s="472">
        <f>COUNTIF(C65:K65,"○")</f>
        <v>0</v>
      </c>
      <c r="M64" s="460">
        <f>COUNTIF(C65:K65,"×")</f>
        <v>0</v>
      </c>
      <c r="N64" s="460">
        <f>COUNTIF(C65:K65,"△")</f>
        <v>0</v>
      </c>
      <c r="O64" s="460">
        <f>L64*3+N64</f>
        <v>0</v>
      </c>
      <c r="P64" s="460" t="e">
        <f>SUM(C64,F64,I64,#REF!,)</f>
        <v>#REF!</v>
      </c>
      <c r="Q64" s="460" t="e">
        <f>SUM(E64,H64,K64,#REF!,)</f>
        <v>#REF!</v>
      </c>
      <c r="R64" s="462" t="e">
        <f>P64-Q64</f>
        <v>#REF!</v>
      </c>
      <c r="S64" s="466"/>
      <c r="U64" s="468"/>
      <c r="V64" s="3" t="e">
        <f>IF(#REF!="","",#REF!)</f>
        <v>#REF!</v>
      </c>
      <c r="W64" s="4" t="s">
        <v>7</v>
      </c>
      <c r="X64" s="5" t="e">
        <f>IF(#REF!="","",#REF!)</f>
        <v>#REF!</v>
      </c>
      <c r="Y64" s="3" t="e">
        <f>IF(#REF!="","",#REF!)</f>
        <v>#REF!</v>
      </c>
      <c r="Z64" s="4" t="s">
        <v>7</v>
      </c>
      <c r="AA64" s="5" t="e">
        <f>IF(#REF!="","",#REF!)</f>
        <v>#REF!</v>
      </c>
      <c r="AB64" s="3" t="e">
        <f>IF(#REF!="","",#REF!)</f>
        <v>#REF!</v>
      </c>
      <c r="AC64" s="4" t="s">
        <v>46</v>
      </c>
      <c r="AD64" s="5" t="e">
        <f>IF(#REF!="","",#REF!)</f>
        <v>#REF!</v>
      </c>
      <c r="AE64" s="470">
        <f>COUNTIF(V65:AD65,"○")</f>
        <v>0</v>
      </c>
      <c r="AF64" s="462">
        <f>COUNTIF(V65:AD65,"×")</f>
        <v>0</v>
      </c>
      <c r="AG64" s="462">
        <f>COUNTIF(V65:AD65,"△")</f>
        <v>0</v>
      </c>
      <c r="AH64" s="462">
        <f>AE64*3+AG64</f>
        <v>0</v>
      </c>
      <c r="AI64" s="462" t="e">
        <f>SUM(V64,Y64,AB64,#REF!,)</f>
        <v>#REF!</v>
      </c>
      <c r="AJ64" s="462" t="e">
        <f>SUM(X64,AA64,AD64,#REF!,)</f>
        <v>#REF!</v>
      </c>
      <c r="AK64" s="462" t="e">
        <f>AI64-AJ64</f>
        <v>#REF!</v>
      </c>
      <c r="AL64" s="464"/>
      <c r="AN64" s="468"/>
      <c r="AO64" s="3" t="e">
        <f>IF(#REF!="","",#REF!)</f>
        <v>#REF!</v>
      </c>
      <c r="AP64" s="4" t="s">
        <v>7</v>
      </c>
      <c r="AQ64" s="5" t="e">
        <f>IF(#REF!="","",#REF!)</f>
        <v>#REF!</v>
      </c>
      <c r="AR64" s="3" t="e">
        <f>IF(#REF!="","",#REF!)</f>
        <v>#REF!</v>
      </c>
      <c r="AS64" s="4" t="s">
        <v>46</v>
      </c>
      <c r="AT64" s="5" t="e">
        <f>IF(#REF!="","",#REF!)</f>
        <v>#REF!</v>
      </c>
      <c r="AU64" s="3" t="e">
        <f>IF(#REF!="","",#REF!)</f>
        <v>#REF!</v>
      </c>
      <c r="AV64" s="4" t="s">
        <v>46</v>
      </c>
      <c r="AW64" s="5" t="e">
        <f>IF(#REF!="","",#REF!)</f>
        <v>#REF!</v>
      </c>
      <c r="AX64" s="472">
        <f>COUNTIF(AO65:AW65,"○")</f>
        <v>0</v>
      </c>
      <c r="AY64" s="460">
        <f>COUNTIF(AO65:AW65,"×")</f>
        <v>0</v>
      </c>
      <c r="AZ64" s="460">
        <f>COUNTIF(AO65:AW65,"△")</f>
        <v>0</v>
      </c>
      <c r="BA64" s="460">
        <f>AX64*3+AZ64</f>
        <v>0</v>
      </c>
      <c r="BB64" s="460" t="e">
        <f>SUM(AO64,AR64,AU64,#REF!,)</f>
        <v>#REF!</v>
      </c>
      <c r="BC64" s="460" t="e">
        <f>SUM(AQ64,AT64,AW64,#REF!,)</f>
        <v>#REF!</v>
      </c>
      <c r="BD64" s="462" t="e">
        <f>BB64-BC64</f>
        <v>#REF!</v>
      </c>
      <c r="BE64" s="466"/>
      <c r="BG64" s="468"/>
      <c r="BH64" s="3" t="e">
        <f>IF(#REF!="","",#REF!)</f>
        <v>#REF!</v>
      </c>
      <c r="BI64" s="4" t="s">
        <v>6</v>
      </c>
      <c r="BJ64" s="5" t="e">
        <f>IF(#REF!="","",#REF!)</f>
        <v>#REF!</v>
      </c>
      <c r="BK64" s="3" t="e">
        <f>IF(#REF!="","",#REF!)</f>
        <v>#REF!</v>
      </c>
      <c r="BL64" s="4" t="s">
        <v>46</v>
      </c>
      <c r="BM64" s="5" t="e">
        <f>IF(#REF!="","",#REF!)</f>
        <v>#REF!</v>
      </c>
      <c r="BN64" s="3" t="e">
        <f>IF(#REF!="","",#REF!)</f>
        <v>#REF!</v>
      </c>
      <c r="BO64" s="4" t="s">
        <v>46</v>
      </c>
      <c r="BP64" s="5" t="e">
        <f>IF(#REF!="","",#REF!)</f>
        <v>#REF!</v>
      </c>
      <c r="BQ64" s="560">
        <f>COUNTIF(BH65:BP65,"○")</f>
        <v>0</v>
      </c>
      <c r="BR64" s="468">
        <f>COUNTIF(BH65:BP65,"×")</f>
        <v>0</v>
      </c>
      <c r="BS64" s="468">
        <f>COUNTIF(BH65:BP65,"△")</f>
        <v>0</v>
      </c>
      <c r="BT64" s="468">
        <f>BQ64*3+BS64</f>
        <v>0</v>
      </c>
      <c r="BU64" s="468" t="e">
        <f>SUM(BH64,BK64,BN64,#REF!,)</f>
        <v>#REF!</v>
      </c>
      <c r="BV64" s="468" t="e">
        <f>SUM(BJ64,BM64,BP64,#REF!,)</f>
        <v>#REF!</v>
      </c>
      <c r="BW64" s="556" t="e">
        <f>BU64-BV64</f>
        <v>#REF!</v>
      </c>
      <c r="BX64" s="558"/>
      <c r="BY64" s="61"/>
      <c r="BZ64" s="468"/>
      <c r="CA64" s="3" t="e">
        <f>IF(#REF!="","",#REF!)</f>
        <v>#REF!</v>
      </c>
      <c r="CB64" s="4" t="s">
        <v>7</v>
      </c>
      <c r="CC64" s="5" t="e">
        <f>IF(#REF!="","",#REF!)</f>
        <v>#REF!</v>
      </c>
      <c r="CD64" s="3" t="e">
        <f>IF(#REF!="","",#REF!)</f>
        <v>#REF!</v>
      </c>
      <c r="CE64" s="4" t="s">
        <v>7</v>
      </c>
      <c r="CF64" s="5" t="e">
        <f>IF(#REF!="","",#REF!)</f>
        <v>#REF!</v>
      </c>
      <c r="CG64" s="3" t="e">
        <f>IF(#REF!="","",#REF!)</f>
        <v>#REF!</v>
      </c>
      <c r="CH64" s="4" t="s">
        <v>46</v>
      </c>
      <c r="CI64" s="5" t="e">
        <f>IF(#REF!="","",#REF!)</f>
        <v>#REF!</v>
      </c>
      <c r="CJ64" s="560">
        <f>COUNTIF(CA65:CI65,"○")</f>
        <v>0</v>
      </c>
      <c r="CK64" s="468">
        <f>COUNTIF(CA65:CI65,"×")</f>
        <v>0</v>
      </c>
      <c r="CL64" s="468">
        <f>COUNTIF(CA65:CI65,"△")</f>
        <v>0</v>
      </c>
      <c r="CM64" s="468">
        <f>CJ64*3+CL64</f>
        <v>0</v>
      </c>
      <c r="CN64" s="468" t="e">
        <f>SUM(CA64,CD64,CG64,#REF!,)</f>
        <v>#REF!</v>
      </c>
      <c r="CO64" s="468" t="e">
        <f>SUM(CC64,CF64,CI64,#REF!,)</f>
        <v>#REF!</v>
      </c>
      <c r="CP64" s="556" t="e">
        <f>CN64-CO64</f>
        <v>#REF!</v>
      </c>
      <c r="CQ64" s="558"/>
      <c r="CR64" s="466"/>
    </row>
    <row r="65" spans="1:104" ht="18" hidden="1" customHeight="1">
      <c r="A65" s="19"/>
      <c r="B65" s="469"/>
      <c r="C65" s="6"/>
      <c r="D65" s="7" t="e">
        <f>IF(C64="","",IF(C64&gt;E64,"○",IF(C64=E64,"△","×")))</f>
        <v>#REF!</v>
      </c>
      <c r="E65" s="8"/>
      <c r="F65" s="6"/>
      <c r="G65" s="7" t="e">
        <f>IF(F64="","",IF(F64&gt;H64,"○",IF(F64=H64,"△","×")))</f>
        <v>#REF!</v>
      </c>
      <c r="H65" s="8"/>
      <c r="I65" s="6"/>
      <c r="J65" s="7" t="e">
        <f>IF(I64="","",IF(I64&gt;K64,"○",IF(I64=K64,"△","×")))</f>
        <v>#REF!</v>
      </c>
      <c r="K65" s="8"/>
      <c r="L65" s="473"/>
      <c r="M65" s="461"/>
      <c r="N65" s="461"/>
      <c r="O65" s="461"/>
      <c r="P65" s="461"/>
      <c r="Q65" s="461"/>
      <c r="R65" s="463"/>
      <c r="S65" s="467"/>
      <c r="U65" s="469"/>
      <c r="V65" s="6"/>
      <c r="W65" s="7" t="e">
        <f>IF(V64="","",IF(V64&gt;X64,"○",IF(V64=X64,"△","×")))</f>
        <v>#REF!</v>
      </c>
      <c r="X65" s="8"/>
      <c r="Y65" s="6"/>
      <c r="Z65" s="7" t="e">
        <f>IF(Y64="","",IF(Y64&gt;AA64,"○",IF(Y64=AA64,"△","×")))</f>
        <v>#REF!</v>
      </c>
      <c r="AA65" s="8"/>
      <c r="AB65" s="6"/>
      <c r="AC65" s="7" t="e">
        <f>IF(AB64="","",IF(AB64&gt;AD64,"○",IF(AB64=AD64,"△","×")))</f>
        <v>#REF!</v>
      </c>
      <c r="AD65" s="8"/>
      <c r="AE65" s="471"/>
      <c r="AF65" s="463"/>
      <c r="AG65" s="463"/>
      <c r="AH65" s="463"/>
      <c r="AI65" s="463"/>
      <c r="AJ65" s="463"/>
      <c r="AK65" s="463"/>
      <c r="AL65" s="465"/>
      <c r="AN65" s="469"/>
      <c r="AO65" s="6"/>
      <c r="AP65" s="7" t="e">
        <f>IF(AO64="","",IF(AO64&gt;AQ64,"○",IF(AO64=AQ64,"△","×")))</f>
        <v>#REF!</v>
      </c>
      <c r="AQ65" s="8"/>
      <c r="AR65" s="6"/>
      <c r="AS65" s="7" t="e">
        <f>IF(AR64="","",IF(AR64&gt;AT64,"○",IF(AR64=AT64,"△","×")))</f>
        <v>#REF!</v>
      </c>
      <c r="AT65" s="8"/>
      <c r="AU65" s="6"/>
      <c r="AV65" s="7" t="e">
        <f>IF(AU64="","",IF(AU64&gt;AW64,"○",IF(AU64=AW64,"△","×")))</f>
        <v>#REF!</v>
      </c>
      <c r="AW65" s="8"/>
      <c r="AX65" s="473"/>
      <c r="AY65" s="461"/>
      <c r="AZ65" s="461"/>
      <c r="BA65" s="461"/>
      <c r="BB65" s="461"/>
      <c r="BC65" s="461"/>
      <c r="BD65" s="463"/>
      <c r="BE65" s="467"/>
      <c r="BG65" s="469"/>
      <c r="BH65" s="6"/>
      <c r="BI65" s="7" t="e">
        <f>IF(BH64="","",IF(BH64&gt;BJ64,"○",IF(BH64=BJ64,"△","×")))</f>
        <v>#REF!</v>
      </c>
      <c r="BJ65" s="8"/>
      <c r="BK65" s="6"/>
      <c r="BL65" s="7" t="e">
        <f>IF(BK64="","",IF(BK64&gt;BM64,"○",IF(BK64=BM64,"△","×")))</f>
        <v>#REF!</v>
      </c>
      <c r="BM65" s="8"/>
      <c r="BN65" s="6"/>
      <c r="BO65" s="7" t="e">
        <f>IF(BN64="","",IF(BN64&gt;BP64,"○",IF(BN64=BP64,"△","×")))</f>
        <v>#REF!</v>
      </c>
      <c r="BP65" s="8"/>
      <c r="BQ65" s="561"/>
      <c r="BR65" s="469"/>
      <c r="BS65" s="469"/>
      <c r="BT65" s="469"/>
      <c r="BU65" s="469"/>
      <c r="BV65" s="469"/>
      <c r="BW65" s="557"/>
      <c r="BX65" s="559"/>
      <c r="BY65" s="61"/>
      <c r="BZ65" s="469"/>
      <c r="CA65" s="6"/>
      <c r="CB65" s="7" t="e">
        <f>IF(CA64="","",IF(CA64&gt;CC64,"○",IF(CA64=CC64,"△","×")))</f>
        <v>#REF!</v>
      </c>
      <c r="CC65" s="8"/>
      <c r="CD65" s="6"/>
      <c r="CE65" s="7" t="e">
        <f>IF(CD64="","",IF(CD64&gt;CF64,"○",IF(CD64=CF64,"△","×")))</f>
        <v>#REF!</v>
      </c>
      <c r="CF65" s="8"/>
      <c r="CG65" s="6"/>
      <c r="CH65" s="7" t="e">
        <f>IF(CG64="","",IF(CG64&gt;CI64,"○",IF(CG64=CI64,"△","×")))</f>
        <v>#REF!</v>
      </c>
      <c r="CI65" s="8"/>
      <c r="CJ65" s="561"/>
      <c r="CK65" s="469"/>
      <c r="CL65" s="469"/>
      <c r="CM65" s="469"/>
      <c r="CN65" s="469"/>
      <c r="CO65" s="469"/>
      <c r="CP65" s="557"/>
      <c r="CQ65" s="559"/>
      <c r="CR65" s="467"/>
    </row>
    <row r="66" spans="1:104" ht="2.1" customHeight="1">
      <c r="A66" s="1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1"/>
      <c r="S66" s="12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1"/>
      <c r="AF66" s="11"/>
      <c r="AG66" s="11"/>
      <c r="AH66" s="11"/>
      <c r="AI66" s="11"/>
      <c r="AJ66" s="11"/>
      <c r="AK66" s="11"/>
      <c r="AL66" s="14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1"/>
      <c r="BE66" s="12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5"/>
      <c r="BX66" s="4"/>
      <c r="BY66" s="61"/>
      <c r="BZ66" s="74"/>
      <c r="CA66" s="74"/>
      <c r="CB66" s="74"/>
      <c r="CC66" s="74"/>
      <c r="CD66" s="74"/>
      <c r="CE66" s="74"/>
      <c r="CF66" s="74"/>
      <c r="CG66" s="74"/>
      <c r="CH66" s="74"/>
      <c r="CI66" s="74"/>
      <c r="CJ66" s="74"/>
      <c r="CK66" s="74"/>
      <c r="CL66" s="74"/>
      <c r="CM66" s="74"/>
      <c r="CN66" s="74"/>
      <c r="CO66" s="74"/>
      <c r="CP66" s="75"/>
      <c r="CQ66" s="4"/>
      <c r="CR66" s="12"/>
    </row>
    <row r="67" spans="1:104">
      <c r="A67" s="19"/>
      <c r="B67" s="15" t="s">
        <v>54</v>
      </c>
      <c r="S67" s="60"/>
      <c r="U67" s="15" t="s">
        <v>9</v>
      </c>
      <c r="AE67" s="2"/>
      <c r="AF67" s="2"/>
      <c r="AG67" s="2"/>
      <c r="AH67" s="2"/>
      <c r="AI67" s="2"/>
      <c r="AJ67" s="2"/>
      <c r="AK67" s="2"/>
      <c r="AL67" s="60"/>
      <c r="AN67" s="15" t="s">
        <v>9</v>
      </c>
      <c r="BG67" s="76" t="s">
        <v>9</v>
      </c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Y67" s="19"/>
      <c r="BZ67" s="76" t="s">
        <v>9</v>
      </c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T67" s="474" t="s">
        <v>55</v>
      </c>
      <c r="CU67" s="474"/>
      <c r="CV67" s="474"/>
      <c r="CW67" s="474"/>
      <c r="CX67" s="474"/>
      <c r="CY67" s="474"/>
      <c r="CZ67" s="474"/>
    </row>
    <row r="68" spans="1:104" ht="14.25" customHeight="1">
      <c r="A68" s="19"/>
      <c r="B68" s="20"/>
      <c r="C68" s="475" t="str">
        <f>B69</f>
        <v>SAKAEホワイト</v>
      </c>
      <c r="D68" s="476"/>
      <c r="E68" s="477"/>
      <c r="F68" s="475" t="str">
        <f>B71</f>
        <v>稲生</v>
      </c>
      <c r="G68" s="476"/>
      <c r="H68" s="477"/>
      <c r="I68" s="475" t="str">
        <f>B73</f>
        <v>グランビーノ鈴峰</v>
      </c>
      <c r="J68" s="476"/>
      <c r="K68" s="478"/>
      <c r="L68" s="21" t="s">
        <v>11</v>
      </c>
      <c r="M68" s="22" t="s">
        <v>12</v>
      </c>
      <c r="N68" s="22" t="s">
        <v>13</v>
      </c>
      <c r="O68" s="22" t="s">
        <v>14</v>
      </c>
      <c r="P68" s="22" t="s">
        <v>15</v>
      </c>
      <c r="Q68" s="22" t="s">
        <v>16</v>
      </c>
      <c r="R68" s="22" t="s">
        <v>17</v>
      </c>
      <c r="S68" s="23" t="s">
        <v>18</v>
      </c>
      <c r="T68" s="19"/>
      <c r="U68" s="20"/>
      <c r="V68" s="475" t="str">
        <f>U69</f>
        <v>SAKAEホワイト</v>
      </c>
      <c r="W68" s="476"/>
      <c r="X68" s="477"/>
      <c r="Y68" s="475" t="str">
        <f>U71</f>
        <v>YFT</v>
      </c>
      <c r="Z68" s="476"/>
      <c r="AA68" s="477"/>
      <c r="AB68" s="475" t="str">
        <f>U73</f>
        <v>グランビーノ鈴峰</v>
      </c>
      <c r="AC68" s="476"/>
      <c r="AD68" s="478"/>
      <c r="AE68" s="21" t="s">
        <v>11</v>
      </c>
      <c r="AF68" s="22" t="s">
        <v>12</v>
      </c>
      <c r="AG68" s="22" t="s">
        <v>13</v>
      </c>
      <c r="AH68" s="22" t="s">
        <v>14</v>
      </c>
      <c r="AI68" s="22" t="s">
        <v>15</v>
      </c>
      <c r="AJ68" s="22" t="s">
        <v>16</v>
      </c>
      <c r="AK68" s="22" t="s">
        <v>17</v>
      </c>
      <c r="AL68" s="23" t="s">
        <v>18</v>
      </c>
      <c r="AN68" s="20"/>
      <c r="AO68" s="475" t="str">
        <f>AN69</f>
        <v>SAKAEオレンジ</v>
      </c>
      <c r="AP68" s="476"/>
      <c r="AQ68" s="477"/>
      <c r="AR68" s="475" t="str">
        <f>AN71</f>
        <v>YFT</v>
      </c>
      <c r="AS68" s="476"/>
      <c r="AT68" s="477"/>
      <c r="AU68" s="475" t="str">
        <f>AN73</f>
        <v>明生</v>
      </c>
      <c r="AV68" s="476"/>
      <c r="AW68" s="477"/>
      <c r="AX68" s="21" t="s">
        <v>11</v>
      </c>
      <c r="AY68" s="22" t="s">
        <v>12</v>
      </c>
      <c r="AZ68" s="22" t="s">
        <v>13</v>
      </c>
      <c r="BA68" s="22" t="s">
        <v>14</v>
      </c>
      <c r="BB68" s="22" t="s">
        <v>15</v>
      </c>
      <c r="BC68" s="22" t="s">
        <v>16</v>
      </c>
      <c r="BD68" s="22" t="s">
        <v>17</v>
      </c>
      <c r="BE68" s="23" t="s">
        <v>18</v>
      </c>
      <c r="BG68" s="20"/>
      <c r="BH68" s="521" t="str">
        <f>BG69</f>
        <v>SAKAEホワイト</v>
      </c>
      <c r="BI68" s="522"/>
      <c r="BJ68" s="523"/>
      <c r="BK68" s="521" t="str">
        <f>BG71</f>
        <v>YFT</v>
      </c>
      <c r="BL68" s="522"/>
      <c r="BM68" s="523"/>
      <c r="BN68" s="521" t="str">
        <f>BG73</f>
        <v>国府</v>
      </c>
      <c r="BO68" s="522"/>
      <c r="BP68" s="523"/>
      <c r="BQ68" s="77" t="s">
        <v>11</v>
      </c>
      <c r="BR68" s="23" t="s">
        <v>12</v>
      </c>
      <c r="BS68" s="23" t="s">
        <v>13</v>
      </c>
      <c r="BT68" s="23" t="s">
        <v>14</v>
      </c>
      <c r="BU68" s="23" t="s">
        <v>15</v>
      </c>
      <c r="BV68" s="23" t="s">
        <v>16</v>
      </c>
      <c r="BW68" s="23" t="s">
        <v>17</v>
      </c>
      <c r="BX68" s="23" t="s">
        <v>18</v>
      </c>
      <c r="BY68" s="19"/>
      <c r="BZ68" s="20"/>
      <c r="CA68" s="521" t="str">
        <f>BZ69</f>
        <v>SAKAEオレンジ</v>
      </c>
      <c r="CB68" s="522"/>
      <c r="CC68" s="523"/>
      <c r="CD68" s="521" t="str">
        <f>BZ71</f>
        <v>YFT</v>
      </c>
      <c r="CE68" s="522"/>
      <c r="CF68" s="523"/>
      <c r="CG68" s="521" t="str">
        <f>BZ73</f>
        <v>明生</v>
      </c>
      <c r="CH68" s="522"/>
      <c r="CI68" s="523"/>
      <c r="CJ68" s="77" t="s">
        <v>11</v>
      </c>
      <c r="CK68" s="23" t="s">
        <v>12</v>
      </c>
      <c r="CL68" s="23" t="s">
        <v>13</v>
      </c>
      <c r="CM68" s="23" t="s">
        <v>14</v>
      </c>
      <c r="CN68" s="23" t="s">
        <v>15</v>
      </c>
      <c r="CO68" s="23" t="s">
        <v>16</v>
      </c>
      <c r="CP68" s="23" t="s">
        <v>17</v>
      </c>
      <c r="CQ68" s="23" t="s">
        <v>18</v>
      </c>
      <c r="CR68" s="22" t="s">
        <v>19</v>
      </c>
    </row>
    <row r="69" spans="1:104" ht="18" customHeight="1">
      <c r="A69" s="19"/>
      <c r="B69" s="489" t="s">
        <v>56</v>
      </c>
      <c r="C69" s="27"/>
      <c r="D69" s="28" t="s">
        <v>57</v>
      </c>
      <c r="E69" s="29"/>
      <c r="F69" s="30">
        <v>20</v>
      </c>
      <c r="G69" s="31" t="s">
        <v>57</v>
      </c>
      <c r="H69" s="32">
        <v>0</v>
      </c>
      <c r="I69" s="30">
        <v>15</v>
      </c>
      <c r="J69" s="31" t="s">
        <v>57</v>
      </c>
      <c r="K69" s="32">
        <v>1</v>
      </c>
      <c r="L69" s="495">
        <f>COUNTIF(C70:K70,"○")</f>
        <v>2</v>
      </c>
      <c r="M69" s="483">
        <f>COUNTIF(C70:K70,"×")</f>
        <v>0</v>
      </c>
      <c r="N69" s="483">
        <f>COUNTIF(C70:K70,"△")</f>
        <v>0</v>
      </c>
      <c r="O69" s="483">
        <f>L69*3+N69</f>
        <v>6</v>
      </c>
      <c r="P69" s="483">
        <f>SUM(C69,F69,I69)</f>
        <v>35</v>
      </c>
      <c r="Q69" s="483">
        <f>SUM(E69,H69,K69)</f>
        <v>1</v>
      </c>
      <c r="R69" s="485">
        <f>P69-Q69</f>
        <v>34</v>
      </c>
      <c r="S69" s="501">
        <v>1</v>
      </c>
      <c r="T69" s="78"/>
      <c r="U69" s="489" t="str">
        <f>IF(S69=1,B69,(IF(S71=1,B71,(IF(S73=1,B73,"")))))</f>
        <v>SAKAEホワイト</v>
      </c>
      <c r="V69" s="27"/>
      <c r="W69" s="28" t="s">
        <v>58</v>
      </c>
      <c r="X69" s="29"/>
      <c r="Y69" s="30">
        <v>4</v>
      </c>
      <c r="Z69" s="31" t="s">
        <v>57</v>
      </c>
      <c r="AA69" s="32">
        <v>2</v>
      </c>
      <c r="AB69" s="30">
        <v>17</v>
      </c>
      <c r="AC69" s="31" t="s">
        <v>57</v>
      </c>
      <c r="AD69" s="32">
        <v>0</v>
      </c>
      <c r="AE69" s="505">
        <f>COUNTIF(V70:AD70,"○")</f>
        <v>2</v>
      </c>
      <c r="AF69" s="497">
        <f>COUNTIF(V70:AD70,"×")</f>
        <v>0</v>
      </c>
      <c r="AG69" s="497">
        <f>COUNTIF(V70:AD70,"△")</f>
        <v>0</v>
      </c>
      <c r="AH69" s="497">
        <f>AE69*3+AG69</f>
        <v>6</v>
      </c>
      <c r="AI69" s="497">
        <f>SUM(V69,Y69,AB69)</f>
        <v>21</v>
      </c>
      <c r="AJ69" s="497">
        <f>SUM(X69,AA69,AD69)</f>
        <v>2</v>
      </c>
      <c r="AK69" s="479">
        <f>AI69-AJ69</f>
        <v>19</v>
      </c>
      <c r="AL69" s="501">
        <v>1</v>
      </c>
      <c r="AN69" s="489" t="str">
        <f>IF(AL98=1,U98,(IF(AL100=1,U100,(IF(AL102=1,U102,"")))))</f>
        <v>SAKAEオレンジ</v>
      </c>
      <c r="AO69" s="27"/>
      <c r="AP69" s="28" t="s">
        <v>57</v>
      </c>
      <c r="AQ69" s="29"/>
      <c r="AR69" s="30">
        <v>3</v>
      </c>
      <c r="AS69" s="31" t="s">
        <v>57</v>
      </c>
      <c r="AT69" s="32">
        <v>2</v>
      </c>
      <c r="AU69" s="30">
        <v>16</v>
      </c>
      <c r="AV69" s="31" t="s">
        <v>57</v>
      </c>
      <c r="AW69" s="32">
        <v>2</v>
      </c>
      <c r="AX69" s="505">
        <f>COUNTIF(AO70:AW70,"○")</f>
        <v>2</v>
      </c>
      <c r="AY69" s="497">
        <f>COUNTIF(AO70:AW70,"×")</f>
        <v>0</v>
      </c>
      <c r="AZ69" s="497">
        <f>COUNTIF(AO70:AW70,"△")</f>
        <v>0</v>
      </c>
      <c r="BA69" s="497">
        <f>AX69*3+AZ69</f>
        <v>6</v>
      </c>
      <c r="BB69" s="497">
        <f>SUM(AO69,AR69,AU69)</f>
        <v>19</v>
      </c>
      <c r="BC69" s="497">
        <f>SUM(AQ69,AT69,AW69)</f>
        <v>4</v>
      </c>
      <c r="BD69" s="479">
        <f>BB69-BC69</f>
        <v>15</v>
      </c>
      <c r="BE69" s="501">
        <v>1</v>
      </c>
      <c r="BG69" s="489" t="str">
        <f>IF(BE98=1,AN98,(IF(BE100=1,AN100,(IF(BE102=1,AN102,"")))))</f>
        <v>SAKAEホワイト</v>
      </c>
      <c r="BH69" s="27"/>
      <c r="BI69" s="28" t="s">
        <v>57</v>
      </c>
      <c r="BJ69" s="29"/>
      <c r="BK69" s="30">
        <v>9</v>
      </c>
      <c r="BL69" s="31" t="s">
        <v>57</v>
      </c>
      <c r="BM69" s="32">
        <v>0</v>
      </c>
      <c r="BN69" s="30">
        <v>16</v>
      </c>
      <c r="BO69" s="31" t="s">
        <v>57</v>
      </c>
      <c r="BP69" s="32">
        <v>0</v>
      </c>
      <c r="BQ69" s="505">
        <f>COUNTIF(BH70:BP70,"○")</f>
        <v>2</v>
      </c>
      <c r="BR69" s="497">
        <f>COUNTIF(BH70:BP70,"×")</f>
        <v>0</v>
      </c>
      <c r="BS69" s="497">
        <f>COUNTIF(BH70:BP70,"△")</f>
        <v>0</v>
      </c>
      <c r="BT69" s="497">
        <f>BQ69*3+BS69</f>
        <v>6</v>
      </c>
      <c r="BU69" s="497">
        <f>SUM(BH69,BK69,BN69)</f>
        <v>25</v>
      </c>
      <c r="BV69" s="497">
        <f>SUM(BJ69,BM69,BP69)</f>
        <v>0</v>
      </c>
      <c r="BW69" s="479">
        <f>BU69-BV69</f>
        <v>25</v>
      </c>
      <c r="BX69" s="501">
        <v>1</v>
      </c>
      <c r="BY69" s="19"/>
      <c r="BZ69" s="489" t="str">
        <f>IF(BX98=1,BG98,(IF(BX100=1,BG100,(IF(BX102=1,BG102,"")))))</f>
        <v>SAKAEオレンジ</v>
      </c>
      <c r="CA69" s="27"/>
      <c r="CB69" s="28" t="s">
        <v>57</v>
      </c>
      <c r="CC69" s="29"/>
      <c r="CD69" s="30"/>
      <c r="CE69" s="31" t="s">
        <v>57</v>
      </c>
      <c r="CF69" s="32"/>
      <c r="CG69" s="30"/>
      <c r="CH69" s="31" t="s">
        <v>57</v>
      </c>
      <c r="CI69" s="32"/>
      <c r="CJ69" s="505">
        <f>COUNTIF(CA70:CI70,"○")</f>
        <v>0</v>
      </c>
      <c r="CK69" s="497">
        <f>COUNTIF(CA70:CI70,"×")</f>
        <v>0</v>
      </c>
      <c r="CL69" s="497">
        <f>COUNTIF(CA70:CI70,"△")</f>
        <v>0</v>
      </c>
      <c r="CM69" s="497">
        <f>CJ69*3+CL69</f>
        <v>0</v>
      </c>
      <c r="CN69" s="497">
        <f>SUM(CA69,CD69,CG69)</f>
        <v>0</v>
      </c>
      <c r="CO69" s="497">
        <f>SUM(CC69,CF69,CI69)</f>
        <v>0</v>
      </c>
      <c r="CP69" s="479">
        <f>CN69-CO69</f>
        <v>0</v>
      </c>
      <c r="CQ69" s="501"/>
      <c r="CR69" s="517"/>
      <c r="CT69" s="489" t="str">
        <f>IF(CQ69=1,BZ69,(IF(CQ71=1,BZ71,(IF(CQ73=1,BZ73,"")))))</f>
        <v/>
      </c>
      <c r="CU69" s="562"/>
      <c r="CV69" s="565"/>
      <c r="CW69" s="79"/>
      <c r="CX69" s="567"/>
      <c r="CY69" s="562"/>
      <c r="CZ69" s="489" t="str">
        <f>IF(CQ98=1,BZ98,(IF(CQ100=1,BZ100,(IF(CQ102=1,BZ102,"")))))</f>
        <v/>
      </c>
    </row>
    <row r="70" spans="1:104" ht="18" customHeight="1">
      <c r="A70" s="19"/>
      <c r="B70" s="490"/>
      <c r="C70" s="36"/>
      <c r="D70" s="37"/>
      <c r="E70" s="38"/>
      <c r="F70" s="39"/>
      <c r="G70" s="40" t="str">
        <f>IF(F69="","",IF(F69&gt;H69,"○",IF(F69=H69,"△","×")))</f>
        <v>○</v>
      </c>
      <c r="H70" s="41"/>
      <c r="I70" s="39"/>
      <c r="J70" s="40" t="str">
        <f>IF(I69="","",IF(I69&gt;K69,"○",IF(I69=K69,"△","×")))</f>
        <v>○</v>
      </c>
      <c r="K70" s="41"/>
      <c r="L70" s="496"/>
      <c r="M70" s="484"/>
      <c r="N70" s="484"/>
      <c r="O70" s="484"/>
      <c r="P70" s="484"/>
      <c r="Q70" s="484"/>
      <c r="R70" s="486"/>
      <c r="S70" s="502"/>
      <c r="T70" s="78"/>
      <c r="U70" s="490"/>
      <c r="V70" s="36"/>
      <c r="W70" s="37"/>
      <c r="X70" s="38"/>
      <c r="Y70" s="39"/>
      <c r="Z70" s="40" t="str">
        <f>IF(Y69="","",IF(Y69&gt;AA69,"○",IF(Y69=AA69,"△","×")))</f>
        <v>○</v>
      </c>
      <c r="AA70" s="41"/>
      <c r="AB70" s="39"/>
      <c r="AC70" s="40" t="str">
        <f>IF(AB69="","",IF(AB69&gt;AD69,"○",IF(AB69=AD69,"△","×")))</f>
        <v>○</v>
      </c>
      <c r="AD70" s="41"/>
      <c r="AE70" s="506"/>
      <c r="AF70" s="498"/>
      <c r="AG70" s="498"/>
      <c r="AH70" s="498"/>
      <c r="AI70" s="498"/>
      <c r="AJ70" s="498"/>
      <c r="AK70" s="480"/>
      <c r="AL70" s="502"/>
      <c r="AN70" s="490"/>
      <c r="AO70" s="36"/>
      <c r="AP70" s="37"/>
      <c r="AQ70" s="38"/>
      <c r="AR70" s="39"/>
      <c r="AS70" s="40" t="str">
        <f>IF(AR69="","",IF(AR69&gt;AT69,"○",IF(AR69=AT69,"△","×")))</f>
        <v>○</v>
      </c>
      <c r="AT70" s="41"/>
      <c r="AU70" s="39"/>
      <c r="AV70" s="40" t="str">
        <f>IF(AU69="","",IF(AU69&gt;AW69,"○",IF(AU69=AW69,"△","×")))</f>
        <v>○</v>
      </c>
      <c r="AW70" s="41"/>
      <c r="AX70" s="506"/>
      <c r="AY70" s="498"/>
      <c r="AZ70" s="498"/>
      <c r="BA70" s="498"/>
      <c r="BB70" s="498"/>
      <c r="BC70" s="498"/>
      <c r="BD70" s="480"/>
      <c r="BE70" s="502"/>
      <c r="BG70" s="490"/>
      <c r="BH70" s="36"/>
      <c r="BI70" s="37"/>
      <c r="BJ70" s="38"/>
      <c r="BK70" s="39"/>
      <c r="BL70" s="40" t="str">
        <f>IF(BK69="","",IF(BK69&gt;BM69,"○",IF(BK69=BM69,"△","×")))</f>
        <v>○</v>
      </c>
      <c r="BM70" s="41"/>
      <c r="BN70" s="39"/>
      <c r="BO70" s="40" t="str">
        <f>IF(BN69="","",IF(BN69&gt;BP69,"○",IF(BN69=BP69,"△","×")))</f>
        <v>○</v>
      </c>
      <c r="BP70" s="41"/>
      <c r="BQ70" s="506"/>
      <c r="BR70" s="498"/>
      <c r="BS70" s="498"/>
      <c r="BT70" s="498"/>
      <c r="BU70" s="498"/>
      <c r="BV70" s="498"/>
      <c r="BW70" s="480"/>
      <c r="BX70" s="502"/>
      <c r="BY70" s="19"/>
      <c r="BZ70" s="490"/>
      <c r="CA70" s="36"/>
      <c r="CB70" s="37"/>
      <c r="CC70" s="38"/>
      <c r="CD70" s="39"/>
      <c r="CE70" s="40" t="str">
        <f>IF(CD69="","",IF(CD69&gt;CF69,"○",IF(CD69=CF69,"△","×")))</f>
        <v/>
      </c>
      <c r="CF70" s="41"/>
      <c r="CG70" s="39"/>
      <c r="CH70" s="40" t="str">
        <f>IF(CG69="","",IF(CG69&gt;CI69,"○",IF(CG69=CI69,"△","×")))</f>
        <v/>
      </c>
      <c r="CI70" s="41"/>
      <c r="CJ70" s="506"/>
      <c r="CK70" s="498"/>
      <c r="CL70" s="498"/>
      <c r="CM70" s="498"/>
      <c r="CN70" s="498"/>
      <c r="CO70" s="498"/>
      <c r="CP70" s="480"/>
      <c r="CQ70" s="502"/>
      <c r="CR70" s="461"/>
      <c r="CT70" s="514"/>
      <c r="CU70" s="563"/>
      <c r="CV70" s="566"/>
      <c r="CW70" s="47"/>
      <c r="CX70" s="568"/>
      <c r="CY70" s="563"/>
      <c r="CZ70" s="514"/>
    </row>
    <row r="71" spans="1:104" ht="18" customHeight="1">
      <c r="A71" s="19"/>
      <c r="B71" s="489" t="s">
        <v>59</v>
      </c>
      <c r="C71" s="43">
        <f>IF(H69="","",H69)</f>
        <v>0</v>
      </c>
      <c r="D71" s="44" t="s">
        <v>57</v>
      </c>
      <c r="E71" s="45">
        <f>IF(F69="","",F69)</f>
        <v>20</v>
      </c>
      <c r="F71" s="27"/>
      <c r="G71" s="28" t="s">
        <v>57</v>
      </c>
      <c r="H71" s="29"/>
      <c r="I71" s="30">
        <v>0</v>
      </c>
      <c r="J71" s="31" t="s">
        <v>57</v>
      </c>
      <c r="K71" s="32">
        <v>9</v>
      </c>
      <c r="L71" s="515">
        <f>COUNTIF(C72:K72,"○")</f>
        <v>0</v>
      </c>
      <c r="M71" s="483">
        <f>COUNTIF(C72:K72,"×")</f>
        <v>2</v>
      </c>
      <c r="N71" s="483">
        <f>COUNTIF(C72:K72,"△")</f>
        <v>0</v>
      </c>
      <c r="O71" s="483">
        <f>L71*3+N71</f>
        <v>0</v>
      </c>
      <c r="P71" s="483">
        <f>SUM(C71,F71,I71)</f>
        <v>0</v>
      </c>
      <c r="Q71" s="483">
        <f>SUM(E71,H71,K71)</f>
        <v>29</v>
      </c>
      <c r="R71" s="485">
        <f>P71-Q71</f>
        <v>-29</v>
      </c>
      <c r="S71" s="501">
        <v>3</v>
      </c>
      <c r="T71" s="78"/>
      <c r="U71" s="489" t="str">
        <f>IF(S78=1,B78,(IF(S80=1,B80,(IF(S82=1,B82,"")))))</f>
        <v>YFT</v>
      </c>
      <c r="V71" s="43">
        <f>IF(AA69="","",AA69)</f>
        <v>2</v>
      </c>
      <c r="W71" s="44" t="s">
        <v>57</v>
      </c>
      <c r="X71" s="45">
        <f>IF(Y69="","",Y69)</f>
        <v>4</v>
      </c>
      <c r="Y71" s="27"/>
      <c r="Z71" s="28" t="s">
        <v>57</v>
      </c>
      <c r="AA71" s="29"/>
      <c r="AB71" s="30">
        <v>4</v>
      </c>
      <c r="AC71" s="31" t="s">
        <v>57</v>
      </c>
      <c r="AD71" s="32">
        <v>3</v>
      </c>
      <c r="AE71" s="503">
        <f>COUNTIF(V72:AD72,"○")</f>
        <v>1</v>
      </c>
      <c r="AF71" s="497">
        <f>COUNTIF(V72:AD72,"×")</f>
        <v>1</v>
      </c>
      <c r="AG71" s="497">
        <f>COUNTIF(V72:AD72,"△")</f>
        <v>0</v>
      </c>
      <c r="AH71" s="497">
        <f>AE71*3+AG71</f>
        <v>3</v>
      </c>
      <c r="AI71" s="497">
        <f>SUM(V71,Y71,AB71)</f>
        <v>6</v>
      </c>
      <c r="AJ71" s="497">
        <f>SUM(X71,AA71,AD71)</f>
        <v>7</v>
      </c>
      <c r="AK71" s="479">
        <f>AI71-AJ71</f>
        <v>-1</v>
      </c>
      <c r="AL71" s="501">
        <v>2</v>
      </c>
      <c r="AN71" s="489" t="str">
        <f>IF(AL69=2,U69,(IF(AL71=2,U71,(IF(AL73=2,U73,"")))))</f>
        <v>YFT</v>
      </c>
      <c r="AO71" s="43">
        <f>IF(AT69="","",AT69)</f>
        <v>2</v>
      </c>
      <c r="AP71" s="44" t="s">
        <v>57</v>
      </c>
      <c r="AQ71" s="45">
        <f>IF(AR69="","",AR69)</f>
        <v>3</v>
      </c>
      <c r="AR71" s="27"/>
      <c r="AS71" s="28" t="s">
        <v>57</v>
      </c>
      <c r="AT71" s="29"/>
      <c r="AU71" s="30">
        <v>4</v>
      </c>
      <c r="AV71" s="31" t="s">
        <v>57</v>
      </c>
      <c r="AW71" s="32">
        <v>2</v>
      </c>
      <c r="AX71" s="503">
        <f>COUNTIF(AO72:AW72,"○")</f>
        <v>1</v>
      </c>
      <c r="AY71" s="497">
        <f>COUNTIF(AO72:AW72,"×")</f>
        <v>1</v>
      </c>
      <c r="AZ71" s="497">
        <f>COUNTIF(AO72:AW72,"△")</f>
        <v>0</v>
      </c>
      <c r="BA71" s="497">
        <f>AX71*3+AZ71</f>
        <v>3</v>
      </c>
      <c r="BB71" s="497">
        <f>SUM(AO71,AR71,AU71)</f>
        <v>6</v>
      </c>
      <c r="BC71" s="497">
        <f>SUM(AQ71,AT71,AW71)</f>
        <v>5</v>
      </c>
      <c r="BD71" s="479">
        <f>BB71-BC71</f>
        <v>1</v>
      </c>
      <c r="BE71" s="501">
        <v>2</v>
      </c>
      <c r="BG71" s="489" t="str">
        <f>IF(BE69=2,AN69,(IF(BE71=2,AN71,(IF(BE73=2,AN73,"")))))</f>
        <v>YFT</v>
      </c>
      <c r="BH71" s="51">
        <f>IF(BM69="","",BM69)</f>
        <v>0</v>
      </c>
      <c r="BI71" s="31" t="s">
        <v>57</v>
      </c>
      <c r="BJ71" s="52">
        <f>IF(BK69="","",BK69)</f>
        <v>9</v>
      </c>
      <c r="BK71" s="27"/>
      <c r="BL71" s="28" t="s">
        <v>57</v>
      </c>
      <c r="BM71" s="29"/>
      <c r="BN71" s="30">
        <v>4</v>
      </c>
      <c r="BO71" s="31" t="s">
        <v>57</v>
      </c>
      <c r="BP71" s="32">
        <v>1</v>
      </c>
      <c r="BQ71" s="503">
        <f>COUNTIF(BH72:BP72,"○")</f>
        <v>1</v>
      </c>
      <c r="BR71" s="497">
        <f>COUNTIF(BH72:BP72,"×")</f>
        <v>1</v>
      </c>
      <c r="BS71" s="497">
        <f>COUNTIF(BH72:BP72,"△")</f>
        <v>0</v>
      </c>
      <c r="BT71" s="497">
        <f>BQ71*3+BS71</f>
        <v>3</v>
      </c>
      <c r="BU71" s="497">
        <f>SUM(BH71,BK71,BN71)</f>
        <v>4</v>
      </c>
      <c r="BV71" s="497">
        <f>SUM(BJ71,BM71,BP71)</f>
        <v>10</v>
      </c>
      <c r="BW71" s="479">
        <f>BU71-BV71</f>
        <v>-6</v>
      </c>
      <c r="BX71" s="501">
        <v>2</v>
      </c>
      <c r="BY71" s="19"/>
      <c r="BZ71" s="489" t="str">
        <f>IF(BX69=2,BG69,(IF(BX71=2,BG71,(IF(BX73=2,BG73,"")))))</f>
        <v>YFT</v>
      </c>
      <c r="CA71" s="51" t="str">
        <f>IF(CF69="","",CF69)</f>
        <v/>
      </c>
      <c r="CB71" s="31" t="s">
        <v>57</v>
      </c>
      <c r="CC71" s="52" t="str">
        <f>IF(CD69="","",CD69)</f>
        <v/>
      </c>
      <c r="CD71" s="27"/>
      <c r="CE71" s="28" t="s">
        <v>57</v>
      </c>
      <c r="CF71" s="29"/>
      <c r="CG71" s="30"/>
      <c r="CH71" s="31" t="s">
        <v>57</v>
      </c>
      <c r="CI71" s="32"/>
      <c r="CJ71" s="503">
        <f>COUNTIF(CA72:CI72,"○")</f>
        <v>0</v>
      </c>
      <c r="CK71" s="497">
        <f>COUNTIF(CA72:CI72,"×")</f>
        <v>0</v>
      </c>
      <c r="CL71" s="497">
        <f>COUNTIF(CA72:CI72,"△")</f>
        <v>0</v>
      </c>
      <c r="CM71" s="497">
        <f>CJ71*3+CL71</f>
        <v>0</v>
      </c>
      <c r="CN71" s="497">
        <f>SUM(CA71,CD71,CG71)</f>
        <v>0</v>
      </c>
      <c r="CO71" s="497">
        <f>SUM(CC71,CF71,CI71)</f>
        <v>0</v>
      </c>
      <c r="CP71" s="479">
        <f>CN71-CO71</f>
        <v>0</v>
      </c>
      <c r="CQ71" s="501"/>
      <c r="CR71" s="517"/>
      <c r="CT71" s="514"/>
      <c r="CU71" s="563"/>
      <c r="CV71" s="565"/>
      <c r="CW71" s="47"/>
      <c r="CX71" s="567"/>
      <c r="CY71" s="563"/>
      <c r="CZ71" s="514"/>
    </row>
    <row r="72" spans="1:104" ht="18" customHeight="1">
      <c r="A72" s="19"/>
      <c r="B72" s="490"/>
      <c r="C72" s="46"/>
      <c r="D72" s="47" t="str">
        <f>IF(C71="","",IF(C71&gt;E71,"○",IF(C71=E71,"△","×")))</f>
        <v>×</v>
      </c>
      <c r="E72" s="48"/>
      <c r="F72" s="49"/>
      <c r="G72" s="37" t="str">
        <f>IF(F71="","",IF(F71&gt;H71,"○",IF(F71=H71,"△","×")))</f>
        <v/>
      </c>
      <c r="H72" s="50"/>
      <c r="I72" s="39"/>
      <c r="J72" s="40" t="str">
        <f>IF(I71="","",IF(I71&gt;K71,"○",IF(I71=K71,"△","×")))</f>
        <v>×</v>
      </c>
      <c r="K72" s="41"/>
      <c r="L72" s="516"/>
      <c r="M72" s="484"/>
      <c r="N72" s="484"/>
      <c r="O72" s="484"/>
      <c r="P72" s="484"/>
      <c r="Q72" s="484"/>
      <c r="R72" s="486"/>
      <c r="S72" s="502"/>
      <c r="T72" s="78"/>
      <c r="U72" s="490"/>
      <c r="V72" s="46"/>
      <c r="W72" s="47" t="str">
        <f>IF(V71="","",IF(V71&gt;X71,"○",IF(V71=X71,"△","×")))</f>
        <v>×</v>
      </c>
      <c r="X72" s="48"/>
      <c r="Y72" s="49"/>
      <c r="Z72" s="37" t="str">
        <f>IF(Y71="","",IF(Y71&gt;AA71,"○",IF(Y71=AA71,"△","×")))</f>
        <v/>
      </c>
      <c r="AA72" s="50"/>
      <c r="AB72" s="39"/>
      <c r="AC72" s="40" t="str">
        <f>IF(AB71="","",IF(AB71&gt;AD71,"○",IF(AB71=AD71,"△","×")))</f>
        <v>○</v>
      </c>
      <c r="AD72" s="41"/>
      <c r="AE72" s="504"/>
      <c r="AF72" s="498"/>
      <c r="AG72" s="498"/>
      <c r="AH72" s="498"/>
      <c r="AI72" s="498"/>
      <c r="AJ72" s="498"/>
      <c r="AK72" s="480"/>
      <c r="AL72" s="502"/>
      <c r="AN72" s="490"/>
      <c r="AO72" s="46"/>
      <c r="AP72" s="47" t="str">
        <f>IF(AO71="","",IF(AO71&gt;AQ71,"○",IF(AO71=AQ71,"△","×")))</f>
        <v>×</v>
      </c>
      <c r="AQ72" s="48"/>
      <c r="AR72" s="49"/>
      <c r="AS72" s="37" t="str">
        <f>IF(AR71="","",IF(AR71&gt;AT71,"○",IF(AR71=AT71,"△","×")))</f>
        <v/>
      </c>
      <c r="AT72" s="50"/>
      <c r="AU72" s="39"/>
      <c r="AV72" s="40" t="str">
        <f>IF(AU71="","",IF(AU71&gt;AW71,"○",IF(AU71=AW71,"△","×")))</f>
        <v>○</v>
      </c>
      <c r="AW72" s="41"/>
      <c r="AX72" s="504"/>
      <c r="AY72" s="498"/>
      <c r="AZ72" s="498"/>
      <c r="BA72" s="498"/>
      <c r="BB72" s="498"/>
      <c r="BC72" s="498"/>
      <c r="BD72" s="480"/>
      <c r="BE72" s="502"/>
      <c r="BG72" s="490"/>
      <c r="BH72" s="46"/>
      <c r="BI72" s="40" t="str">
        <f>IF(BH71="","",IF(BH71&gt;BJ71,"○",IF(BH71=BJ71,"△","×")))</f>
        <v>×</v>
      </c>
      <c r="BJ72" s="48"/>
      <c r="BK72" s="49"/>
      <c r="BL72" s="37" t="str">
        <f>IF(BK71="","",IF(BK71&gt;BM71,"○",IF(BK71=BM71,"△","×")))</f>
        <v/>
      </c>
      <c r="BM72" s="50"/>
      <c r="BN72" s="39"/>
      <c r="BO72" s="40" t="str">
        <f>IF(BN71="","",IF(BN71&gt;BP71,"○",IF(BN71=BP71,"△","×")))</f>
        <v>○</v>
      </c>
      <c r="BP72" s="41"/>
      <c r="BQ72" s="504"/>
      <c r="BR72" s="498"/>
      <c r="BS72" s="498"/>
      <c r="BT72" s="498"/>
      <c r="BU72" s="498"/>
      <c r="BV72" s="498"/>
      <c r="BW72" s="480"/>
      <c r="BX72" s="502"/>
      <c r="BY72" s="19"/>
      <c r="BZ72" s="490"/>
      <c r="CA72" s="46"/>
      <c r="CB72" s="40" t="str">
        <f>IF(CA71="","",IF(CA71&gt;CC71,"○",IF(CA71=CC71,"△","×")))</f>
        <v/>
      </c>
      <c r="CC72" s="48"/>
      <c r="CD72" s="49"/>
      <c r="CE72" s="37" t="str">
        <f>IF(CD71="","",IF(CD71&gt;CF71,"○",IF(CD71=CF71,"△","×")))</f>
        <v/>
      </c>
      <c r="CF72" s="50"/>
      <c r="CG72" s="39"/>
      <c r="CH72" s="40" t="str">
        <f>IF(CG71="","",IF(CG71&gt;CI71,"○",IF(CG71=CI71,"△","×")))</f>
        <v/>
      </c>
      <c r="CI72" s="41"/>
      <c r="CJ72" s="504"/>
      <c r="CK72" s="498"/>
      <c r="CL72" s="498"/>
      <c r="CM72" s="498"/>
      <c r="CN72" s="498"/>
      <c r="CO72" s="498"/>
      <c r="CP72" s="480"/>
      <c r="CQ72" s="502"/>
      <c r="CR72" s="461"/>
      <c r="CT72" s="490"/>
      <c r="CU72" s="564"/>
      <c r="CV72" s="566"/>
      <c r="CW72" s="47"/>
      <c r="CX72" s="568"/>
      <c r="CY72" s="564"/>
      <c r="CZ72" s="490"/>
    </row>
    <row r="73" spans="1:104" ht="18" customHeight="1">
      <c r="A73" s="19"/>
      <c r="B73" s="489" t="s">
        <v>22</v>
      </c>
      <c r="C73" s="43">
        <f>IF(K69="","",K69)</f>
        <v>1</v>
      </c>
      <c r="D73" s="44" t="s">
        <v>57</v>
      </c>
      <c r="E73" s="45">
        <f>IF(I69="","",I69)</f>
        <v>15</v>
      </c>
      <c r="F73" s="43">
        <f>IF(K71="","",K71)</f>
        <v>9</v>
      </c>
      <c r="G73" s="44" t="s">
        <v>57</v>
      </c>
      <c r="H73" s="45">
        <f>IF(I71="","",I71)</f>
        <v>0</v>
      </c>
      <c r="I73" s="27"/>
      <c r="J73" s="28" t="s">
        <v>57</v>
      </c>
      <c r="K73" s="29"/>
      <c r="L73" s="515">
        <f>COUNTIF(C74:K74,"○")</f>
        <v>1</v>
      </c>
      <c r="M73" s="483">
        <f>COUNTIF(C74:K74,"×")</f>
        <v>1</v>
      </c>
      <c r="N73" s="483">
        <f>COUNTIF(C74:K74,"△")</f>
        <v>0</v>
      </c>
      <c r="O73" s="483">
        <f>L73*3+N73</f>
        <v>3</v>
      </c>
      <c r="P73" s="483">
        <f>SUM(C73,F73,I73)</f>
        <v>10</v>
      </c>
      <c r="Q73" s="483">
        <f>SUM(E73,H73,K73)</f>
        <v>15</v>
      </c>
      <c r="R73" s="485">
        <f>P73-Q73</f>
        <v>-5</v>
      </c>
      <c r="S73" s="501">
        <v>2</v>
      </c>
      <c r="T73" s="78"/>
      <c r="U73" s="489" t="str">
        <f>IF(S69=2,B69,(IF(S71=2,B71,(IF(S73=2,B73,"")))))</f>
        <v>グランビーノ鈴峰</v>
      </c>
      <c r="V73" s="43">
        <f>IF(AD69="","",AD69)</f>
        <v>0</v>
      </c>
      <c r="W73" s="44" t="s">
        <v>57</v>
      </c>
      <c r="X73" s="45">
        <f>IF(AB69="","",AB69)</f>
        <v>17</v>
      </c>
      <c r="Y73" s="43">
        <f>IF(AD71="","",AD71)</f>
        <v>3</v>
      </c>
      <c r="Z73" s="44" t="s">
        <v>57</v>
      </c>
      <c r="AA73" s="45">
        <f>IF(AB71="","",AB71)</f>
        <v>4</v>
      </c>
      <c r="AB73" s="27"/>
      <c r="AC73" s="28" t="s">
        <v>57</v>
      </c>
      <c r="AD73" s="29"/>
      <c r="AE73" s="503">
        <f>COUNTIF(V74:AD74,"○")</f>
        <v>0</v>
      </c>
      <c r="AF73" s="497">
        <f>COUNTIF(V74:AD74,"×")</f>
        <v>2</v>
      </c>
      <c r="AG73" s="497">
        <f>COUNTIF(V74:AD74,"△")</f>
        <v>0</v>
      </c>
      <c r="AH73" s="497">
        <f>AE73*3+AG73</f>
        <v>0</v>
      </c>
      <c r="AI73" s="497">
        <f>SUM(V73,Y73,AB73)</f>
        <v>3</v>
      </c>
      <c r="AJ73" s="497">
        <f>SUM(X73,AA73,AD73)</f>
        <v>21</v>
      </c>
      <c r="AK73" s="479">
        <f>AI73-AJ73</f>
        <v>-18</v>
      </c>
      <c r="AL73" s="501">
        <v>3</v>
      </c>
      <c r="AN73" s="489" t="str">
        <f>IF(AL78=1,U78,(IF(AL80=1,U80,(IF(AL82=1,U82,"")))))</f>
        <v>明生</v>
      </c>
      <c r="AO73" s="43">
        <f>IF(AW69="","",AW69)</f>
        <v>2</v>
      </c>
      <c r="AP73" s="44" t="s">
        <v>57</v>
      </c>
      <c r="AQ73" s="45">
        <f>IF(AU69="","",AU69)</f>
        <v>16</v>
      </c>
      <c r="AR73" s="43">
        <f>IF(AW71="","",AW71)</f>
        <v>2</v>
      </c>
      <c r="AS73" s="44" t="s">
        <v>57</v>
      </c>
      <c r="AT73" s="45">
        <f>IF(AU71="","",AU71)</f>
        <v>4</v>
      </c>
      <c r="AU73" s="27"/>
      <c r="AV73" s="28" t="s">
        <v>57</v>
      </c>
      <c r="AW73" s="29"/>
      <c r="AX73" s="503">
        <f>COUNTIF(AO74:AW74,"○")</f>
        <v>0</v>
      </c>
      <c r="AY73" s="497">
        <f>COUNTIF(AO74:AW74,"×")</f>
        <v>2</v>
      </c>
      <c r="AZ73" s="497">
        <f>COUNTIF(AO74:AW74,"△")</f>
        <v>0</v>
      </c>
      <c r="BA73" s="497">
        <f>AX73*3+AZ73</f>
        <v>0</v>
      </c>
      <c r="BB73" s="497">
        <f>SUM(AO73,AR73,AU73)</f>
        <v>4</v>
      </c>
      <c r="BC73" s="497">
        <f>SUM(AQ73,AT73,AW73)</f>
        <v>20</v>
      </c>
      <c r="BD73" s="479">
        <f>BB73-BC73</f>
        <v>-16</v>
      </c>
      <c r="BE73" s="501">
        <v>3</v>
      </c>
      <c r="BG73" s="489" t="str">
        <f>IF(BE78=1,AN78,(IF(BE80=1,AN80,(IF(BE82=1,AN82,"")))))</f>
        <v>国府</v>
      </c>
      <c r="BH73" s="51">
        <f>IF(BP69="","",BP69)</f>
        <v>0</v>
      </c>
      <c r="BI73" s="31" t="s">
        <v>57</v>
      </c>
      <c r="BJ73" s="52">
        <f>IF(BN69="","",BN69)</f>
        <v>16</v>
      </c>
      <c r="BK73" s="51">
        <f>IF(BP71="","",BP71)</f>
        <v>1</v>
      </c>
      <c r="BL73" s="31" t="s">
        <v>57</v>
      </c>
      <c r="BM73" s="52">
        <f>IF(BN71="","",BN71)</f>
        <v>4</v>
      </c>
      <c r="BN73" s="27"/>
      <c r="BO73" s="28" t="s">
        <v>57</v>
      </c>
      <c r="BP73" s="29"/>
      <c r="BQ73" s="503">
        <f>COUNTIF(BH74:BP74,"○")</f>
        <v>0</v>
      </c>
      <c r="BR73" s="497">
        <f>COUNTIF(BH74:BP74,"×")</f>
        <v>2</v>
      </c>
      <c r="BS73" s="497">
        <f>COUNTIF(BH74:BP74,"△")</f>
        <v>0</v>
      </c>
      <c r="BT73" s="497">
        <f>BQ73*3+BS73</f>
        <v>0</v>
      </c>
      <c r="BU73" s="497">
        <f>SUM(BH73,BK73,BN73)</f>
        <v>1</v>
      </c>
      <c r="BV73" s="497">
        <f>SUM(BJ73,BM73,BP73)</f>
        <v>20</v>
      </c>
      <c r="BW73" s="479">
        <f>BU73-BV73</f>
        <v>-19</v>
      </c>
      <c r="BX73" s="501">
        <v>3</v>
      </c>
      <c r="BY73" s="19"/>
      <c r="BZ73" s="489" t="str">
        <f>IF(BX78=1,BG78,(IF(BX80=1,BG80,(IF(BX82=1,BG82,"")))))</f>
        <v>明生</v>
      </c>
      <c r="CA73" s="51" t="str">
        <f>IF(CI69="","",CI69)</f>
        <v/>
      </c>
      <c r="CB73" s="31" t="s">
        <v>57</v>
      </c>
      <c r="CC73" s="52" t="str">
        <f>IF(CG69="","",CG69)</f>
        <v/>
      </c>
      <c r="CD73" s="51" t="str">
        <f>IF(CI71="","",CI71)</f>
        <v/>
      </c>
      <c r="CE73" s="31" t="s">
        <v>57</v>
      </c>
      <c r="CF73" s="52" t="str">
        <f>IF(CG71="","",CG71)</f>
        <v/>
      </c>
      <c r="CG73" s="27"/>
      <c r="CH73" s="28" t="s">
        <v>57</v>
      </c>
      <c r="CI73" s="29"/>
      <c r="CJ73" s="503">
        <f>COUNTIF(CA74:CI74,"○")</f>
        <v>0</v>
      </c>
      <c r="CK73" s="497">
        <f>COUNTIF(CA74:CI74,"×")</f>
        <v>0</v>
      </c>
      <c r="CL73" s="497">
        <f>COUNTIF(CA74:CI74,"△")</f>
        <v>0</v>
      </c>
      <c r="CM73" s="497">
        <f>CJ73*3+CL73</f>
        <v>0</v>
      </c>
      <c r="CN73" s="497">
        <f>SUM(CA73,CD73,CG73)</f>
        <v>0</v>
      </c>
      <c r="CO73" s="497">
        <f>SUM(CC73,CF73,CI73)</f>
        <v>0</v>
      </c>
      <c r="CP73" s="479">
        <f>CN73-CO73</f>
        <v>0</v>
      </c>
      <c r="CQ73" s="501"/>
      <c r="CR73" s="517"/>
    </row>
    <row r="74" spans="1:104" ht="18" customHeight="1">
      <c r="A74" s="19"/>
      <c r="B74" s="490"/>
      <c r="C74" s="46"/>
      <c r="D74" s="47" t="str">
        <f>IF(C73="","",IF(C73&gt;E73,"○",IF(C73=E73,"△","×")))</f>
        <v>×</v>
      </c>
      <c r="E74" s="48"/>
      <c r="F74" s="46"/>
      <c r="G74" s="47" t="str">
        <f>IF(F73="","",IF(F73&gt;H73,"○",IF(F73=H73,"△","×")))</f>
        <v>○</v>
      </c>
      <c r="H74" s="48"/>
      <c r="I74" s="49"/>
      <c r="J74" s="37" t="str">
        <f>IF(I73="","",IF(I73&gt;K73,"○",IF(I73=K73,"△","×")))</f>
        <v/>
      </c>
      <c r="K74" s="50"/>
      <c r="L74" s="516"/>
      <c r="M74" s="484"/>
      <c r="N74" s="484"/>
      <c r="O74" s="484"/>
      <c r="P74" s="484"/>
      <c r="Q74" s="484"/>
      <c r="R74" s="486"/>
      <c r="S74" s="502"/>
      <c r="T74" s="78"/>
      <c r="U74" s="490"/>
      <c r="V74" s="46"/>
      <c r="W74" s="47" t="str">
        <f>IF(V73="","",IF(V73&gt;X73,"○",IF(V73=X73,"△","×")))</f>
        <v>×</v>
      </c>
      <c r="X74" s="48"/>
      <c r="Y74" s="46"/>
      <c r="Z74" s="47" t="str">
        <f>IF(Y73="","",IF(Y73&gt;AA73,"○",IF(Y73=AA73,"△","×")))</f>
        <v>×</v>
      </c>
      <c r="AA74" s="48"/>
      <c r="AB74" s="49"/>
      <c r="AC74" s="37" t="str">
        <f>IF(AB73="","",IF(AB73&gt;AD73,"○",IF(AB73=AD73,"△","×")))</f>
        <v/>
      </c>
      <c r="AD74" s="50"/>
      <c r="AE74" s="504"/>
      <c r="AF74" s="498"/>
      <c r="AG74" s="498"/>
      <c r="AH74" s="498"/>
      <c r="AI74" s="498"/>
      <c r="AJ74" s="498"/>
      <c r="AK74" s="480"/>
      <c r="AL74" s="502"/>
      <c r="AN74" s="490"/>
      <c r="AO74" s="46"/>
      <c r="AP74" s="47" t="str">
        <f>IF(AO73="","",IF(AO73&gt;AQ73,"○",IF(AO73=AQ73,"△","×")))</f>
        <v>×</v>
      </c>
      <c r="AQ74" s="48"/>
      <c r="AR74" s="46"/>
      <c r="AS74" s="47" t="str">
        <f>IF(AR73="","",IF(AR73&gt;AT73,"○",IF(AR73=AT73,"△","×")))</f>
        <v>×</v>
      </c>
      <c r="AT74" s="48"/>
      <c r="AU74" s="49"/>
      <c r="AV74" s="37" t="str">
        <f>IF(AU73="","",IF(AU73&gt;AW73,"○",IF(AU73=AW73,"△","×")))</f>
        <v/>
      </c>
      <c r="AW74" s="50"/>
      <c r="AX74" s="504"/>
      <c r="AY74" s="498"/>
      <c r="AZ74" s="498"/>
      <c r="BA74" s="498"/>
      <c r="BB74" s="498"/>
      <c r="BC74" s="498"/>
      <c r="BD74" s="480"/>
      <c r="BE74" s="502"/>
      <c r="BG74" s="490"/>
      <c r="BH74" s="46"/>
      <c r="BI74" s="40" t="str">
        <f>IF(BH73="","",IF(BH73&gt;BJ73,"○",IF(BH73=BJ73,"△","×")))</f>
        <v>×</v>
      </c>
      <c r="BJ74" s="48"/>
      <c r="BK74" s="46"/>
      <c r="BL74" s="40" t="str">
        <f>IF(BK73="","",IF(BK73&gt;BM73,"○",IF(BK73=BM73,"△","×")))</f>
        <v>×</v>
      </c>
      <c r="BM74" s="48"/>
      <c r="BN74" s="49"/>
      <c r="BO74" s="37" t="str">
        <f>IF(BN73="","",IF(BN73&gt;BP73,"○",IF(BN73=BP73,"△","×")))</f>
        <v/>
      </c>
      <c r="BP74" s="50"/>
      <c r="BQ74" s="504"/>
      <c r="BR74" s="498"/>
      <c r="BS74" s="498"/>
      <c r="BT74" s="498"/>
      <c r="BU74" s="498"/>
      <c r="BV74" s="498"/>
      <c r="BW74" s="480"/>
      <c r="BX74" s="502"/>
      <c r="BY74" s="19"/>
      <c r="BZ74" s="490"/>
      <c r="CA74" s="46"/>
      <c r="CB74" s="40" t="str">
        <f>IF(CA73="","",IF(CA73&gt;CC73,"○",IF(CA73=CC73,"△","×")))</f>
        <v/>
      </c>
      <c r="CC74" s="48"/>
      <c r="CD74" s="46"/>
      <c r="CE74" s="40" t="str">
        <f>IF(CD73="","",IF(CD73&gt;CF73,"○",IF(CD73=CF73,"△","×")))</f>
        <v/>
      </c>
      <c r="CF74" s="48"/>
      <c r="CG74" s="49"/>
      <c r="CH74" s="37" t="str">
        <f>IF(CG73="","",IF(CG73&gt;CI73,"○",IF(CG73=CI73,"△","×")))</f>
        <v/>
      </c>
      <c r="CI74" s="50"/>
      <c r="CJ74" s="504"/>
      <c r="CK74" s="498"/>
      <c r="CL74" s="498"/>
      <c r="CM74" s="498"/>
      <c r="CN74" s="498"/>
      <c r="CO74" s="498"/>
      <c r="CP74" s="480"/>
      <c r="CQ74" s="502"/>
      <c r="CR74" s="461"/>
    </row>
    <row r="75" spans="1:104">
      <c r="A75" s="19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4"/>
      <c r="M75" s="54"/>
      <c r="N75" s="54"/>
      <c r="O75" s="54"/>
      <c r="P75" s="54"/>
      <c r="Q75" s="54"/>
      <c r="R75" s="54"/>
      <c r="S75" s="10"/>
      <c r="T75" s="78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10"/>
      <c r="AF75" s="10"/>
      <c r="AG75" s="10"/>
      <c r="AH75" s="10"/>
      <c r="AI75" s="10"/>
      <c r="AJ75" s="10"/>
      <c r="AK75" s="10"/>
      <c r="AL75" s="10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10"/>
      <c r="AY75" s="10"/>
      <c r="AZ75" s="10"/>
      <c r="BA75" s="10"/>
      <c r="BB75" s="10"/>
      <c r="BC75" s="10"/>
      <c r="BD75" s="10"/>
      <c r="BE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9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</row>
    <row r="76" spans="1:104">
      <c r="A76" s="19"/>
      <c r="B76" s="15" t="s">
        <v>60</v>
      </c>
      <c r="L76" s="80"/>
      <c r="M76" s="80"/>
      <c r="N76" s="80"/>
      <c r="O76" s="80"/>
      <c r="P76" s="80"/>
      <c r="Q76" s="80"/>
      <c r="R76" s="80"/>
      <c r="T76" s="78"/>
      <c r="U76" s="15" t="s">
        <v>23</v>
      </c>
      <c r="AE76" s="2"/>
      <c r="AF76" s="2"/>
      <c r="AG76" s="2"/>
      <c r="AH76" s="2"/>
      <c r="AI76" s="2"/>
      <c r="AJ76" s="2"/>
      <c r="AK76" s="2"/>
      <c r="AL76" s="19"/>
      <c r="AN76" s="15" t="s">
        <v>23</v>
      </c>
      <c r="BG76" s="76" t="s">
        <v>23</v>
      </c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Y76" s="19"/>
      <c r="BZ76" s="76" t="s">
        <v>23</v>
      </c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T76" s="474" t="s">
        <v>61</v>
      </c>
      <c r="CU76" s="474"/>
      <c r="CV76" s="474"/>
      <c r="CW76" s="474"/>
      <c r="CX76" s="474"/>
      <c r="CY76" s="474"/>
      <c r="CZ76" s="474"/>
    </row>
    <row r="77" spans="1:104" ht="14.25" customHeight="1">
      <c r="A77" s="19"/>
      <c r="B77" s="20"/>
      <c r="C77" s="475" t="str">
        <f>B78</f>
        <v>YFT</v>
      </c>
      <c r="D77" s="476"/>
      <c r="E77" s="477"/>
      <c r="F77" s="475" t="str">
        <f>B80</f>
        <v>明生</v>
      </c>
      <c r="G77" s="476"/>
      <c r="H77" s="477"/>
      <c r="I77" s="475" t="str">
        <f>B82</f>
        <v>i &amp; K</v>
      </c>
      <c r="J77" s="476"/>
      <c r="K77" s="477"/>
      <c r="L77" s="81" t="s">
        <v>11</v>
      </c>
      <c r="M77" s="82" t="s">
        <v>12</v>
      </c>
      <c r="N77" s="82" t="s">
        <v>13</v>
      </c>
      <c r="O77" s="82" t="s">
        <v>14</v>
      </c>
      <c r="P77" s="82" t="s">
        <v>15</v>
      </c>
      <c r="Q77" s="82" t="s">
        <v>16</v>
      </c>
      <c r="R77" s="82" t="s">
        <v>17</v>
      </c>
      <c r="S77" s="23" t="s">
        <v>18</v>
      </c>
      <c r="T77" s="78"/>
      <c r="U77" s="59"/>
      <c r="V77" s="518" t="str">
        <f>U78</f>
        <v>明生</v>
      </c>
      <c r="W77" s="519"/>
      <c r="X77" s="520"/>
      <c r="Y77" s="475" t="str">
        <f>U80</f>
        <v>稲生</v>
      </c>
      <c r="Z77" s="476"/>
      <c r="AA77" s="477"/>
      <c r="AB77" s="475" t="str">
        <f>U82</f>
        <v>i &amp; K</v>
      </c>
      <c r="AC77" s="476"/>
      <c r="AD77" s="478"/>
      <c r="AE77" s="21" t="s">
        <v>11</v>
      </c>
      <c r="AF77" s="22" t="s">
        <v>12</v>
      </c>
      <c r="AG77" s="22" t="s">
        <v>13</v>
      </c>
      <c r="AH77" s="22" t="s">
        <v>14</v>
      </c>
      <c r="AI77" s="22" t="s">
        <v>15</v>
      </c>
      <c r="AJ77" s="22" t="s">
        <v>16</v>
      </c>
      <c r="AK77" s="22" t="s">
        <v>17</v>
      </c>
      <c r="AL77" s="23" t="s">
        <v>18</v>
      </c>
      <c r="AN77" s="59"/>
      <c r="AO77" s="475" t="str">
        <f>AN78</f>
        <v>グランビーノ鈴峰</v>
      </c>
      <c r="AP77" s="476"/>
      <c r="AQ77" s="477"/>
      <c r="AR77" s="475" t="str">
        <f>AN80</f>
        <v>i &amp; K</v>
      </c>
      <c r="AS77" s="476"/>
      <c r="AT77" s="477"/>
      <c r="AU77" s="475" t="str">
        <f>AR77</f>
        <v>i &amp; K</v>
      </c>
      <c r="AV77" s="476"/>
      <c r="AW77" s="477"/>
      <c r="AX77" s="21" t="s">
        <v>11</v>
      </c>
      <c r="AY77" s="22" t="s">
        <v>12</v>
      </c>
      <c r="AZ77" s="22" t="s">
        <v>13</v>
      </c>
      <c r="BA77" s="22" t="s">
        <v>14</v>
      </c>
      <c r="BB77" s="22" t="s">
        <v>15</v>
      </c>
      <c r="BC77" s="22" t="s">
        <v>16</v>
      </c>
      <c r="BD77" s="22" t="s">
        <v>17</v>
      </c>
      <c r="BE77" s="23" t="s">
        <v>18</v>
      </c>
      <c r="BG77" s="59"/>
      <c r="BH77" s="521" t="str">
        <f>BG78</f>
        <v>明生</v>
      </c>
      <c r="BI77" s="522"/>
      <c r="BJ77" s="523"/>
      <c r="BK77" s="521" t="str">
        <f>BG80</f>
        <v>グランビーノ鈴峰</v>
      </c>
      <c r="BL77" s="522"/>
      <c r="BM77" s="523"/>
      <c r="BN77" s="521" t="str">
        <f>BG82</f>
        <v>稲生</v>
      </c>
      <c r="BO77" s="522"/>
      <c r="BP77" s="572"/>
      <c r="BQ77" s="77" t="s">
        <v>11</v>
      </c>
      <c r="BR77" s="23" t="s">
        <v>12</v>
      </c>
      <c r="BS77" s="23" t="s">
        <v>13</v>
      </c>
      <c r="BT77" s="23" t="s">
        <v>14</v>
      </c>
      <c r="BU77" s="23" t="s">
        <v>15</v>
      </c>
      <c r="BV77" s="23" t="s">
        <v>16</v>
      </c>
      <c r="BW77" s="23" t="s">
        <v>17</v>
      </c>
      <c r="BX77" s="23" t="s">
        <v>18</v>
      </c>
      <c r="BY77" s="19"/>
      <c r="BZ77" s="59"/>
      <c r="CA77" s="521" t="str">
        <f>BZ78</f>
        <v>国府</v>
      </c>
      <c r="CB77" s="522"/>
      <c r="CC77" s="523"/>
      <c r="CD77" s="569" t="str">
        <f>BZ80</f>
        <v>グランビーノ鈴峰</v>
      </c>
      <c r="CE77" s="570"/>
      <c r="CF77" s="571"/>
      <c r="CG77" s="569" t="str">
        <f>BZ82</f>
        <v>アレグロッソ旭が丘</v>
      </c>
      <c r="CH77" s="570"/>
      <c r="CI77" s="571"/>
      <c r="CJ77" s="77" t="s">
        <v>11</v>
      </c>
      <c r="CK77" s="23" t="s">
        <v>12</v>
      </c>
      <c r="CL77" s="23" t="s">
        <v>13</v>
      </c>
      <c r="CM77" s="23" t="s">
        <v>14</v>
      </c>
      <c r="CN77" s="23" t="s">
        <v>15</v>
      </c>
      <c r="CO77" s="23" t="s">
        <v>16</v>
      </c>
      <c r="CP77" s="23" t="s">
        <v>17</v>
      </c>
      <c r="CQ77" s="23" t="s">
        <v>18</v>
      </c>
      <c r="CR77" s="22" t="s">
        <v>19</v>
      </c>
    </row>
    <row r="78" spans="1:104" ht="18" customHeight="1">
      <c r="A78" s="19"/>
      <c r="B78" s="489" t="s">
        <v>62</v>
      </c>
      <c r="C78" s="27"/>
      <c r="D78" s="28" t="s">
        <v>63</v>
      </c>
      <c r="E78" s="29"/>
      <c r="F78" s="30">
        <v>5</v>
      </c>
      <c r="G78" s="31" t="s">
        <v>63</v>
      </c>
      <c r="H78" s="32">
        <v>1</v>
      </c>
      <c r="I78" s="30">
        <v>20</v>
      </c>
      <c r="J78" s="31" t="s">
        <v>63</v>
      </c>
      <c r="K78" s="32">
        <v>0</v>
      </c>
      <c r="L78" s="515">
        <f>COUNTIF(C79:K79,"○")</f>
        <v>2</v>
      </c>
      <c r="M78" s="483">
        <f>COUNTIF(C79:K79,"×")</f>
        <v>0</v>
      </c>
      <c r="N78" s="483">
        <f>COUNTIF(C79:K79,"△")</f>
        <v>0</v>
      </c>
      <c r="O78" s="483">
        <f>L78*3+N78</f>
        <v>6</v>
      </c>
      <c r="P78" s="483">
        <f>SUM(C78,F78,I78)</f>
        <v>25</v>
      </c>
      <c r="Q78" s="483">
        <f>SUM(E78,H78,K78)</f>
        <v>1</v>
      </c>
      <c r="R78" s="485">
        <f>P78-Q78</f>
        <v>24</v>
      </c>
      <c r="S78" s="501">
        <v>1</v>
      </c>
      <c r="T78" s="19"/>
      <c r="U78" s="489" t="str">
        <f>IF(S78=2,B78,(IF(S80=2,B80,(IF(S82=2,B82,"")))))</f>
        <v>明生</v>
      </c>
      <c r="V78" s="27"/>
      <c r="W78" s="28" t="s">
        <v>63</v>
      </c>
      <c r="X78" s="29"/>
      <c r="Y78" s="30">
        <v>18</v>
      </c>
      <c r="Z78" s="31" t="s">
        <v>63</v>
      </c>
      <c r="AA78" s="32">
        <v>0</v>
      </c>
      <c r="AB78" s="30">
        <v>4</v>
      </c>
      <c r="AC78" s="31" t="s">
        <v>63</v>
      </c>
      <c r="AD78" s="32">
        <v>2</v>
      </c>
      <c r="AE78" s="503">
        <f>COUNTIF(V79:AD79,"○")</f>
        <v>2</v>
      </c>
      <c r="AF78" s="497">
        <f>COUNTIF(V79:AD79,"×")</f>
        <v>0</v>
      </c>
      <c r="AG78" s="497">
        <f>COUNTIF(V79:AD79,"△")</f>
        <v>0</v>
      </c>
      <c r="AH78" s="497">
        <f>AE78*3+AG78</f>
        <v>6</v>
      </c>
      <c r="AI78" s="497">
        <f>SUM(V78,Y78,AB78)</f>
        <v>22</v>
      </c>
      <c r="AJ78" s="497">
        <f>SUM(X78,AA78,AD78)</f>
        <v>2</v>
      </c>
      <c r="AK78" s="479">
        <f>AI78-AJ78</f>
        <v>20</v>
      </c>
      <c r="AL78" s="501">
        <v>1</v>
      </c>
      <c r="AN78" s="489" t="str">
        <f>IF(AL69=3,U69,(IF(AL71=3,U71,(IF(AL73=3,U73,"")))))</f>
        <v>グランビーノ鈴峰</v>
      </c>
      <c r="AO78" s="27"/>
      <c r="AP78" s="28" t="s">
        <v>63</v>
      </c>
      <c r="AQ78" s="29"/>
      <c r="AR78" s="30">
        <v>8</v>
      </c>
      <c r="AS78" s="31" t="s">
        <v>63</v>
      </c>
      <c r="AT78" s="32">
        <v>0</v>
      </c>
      <c r="AU78" s="30">
        <v>1</v>
      </c>
      <c r="AV78" s="31" t="s">
        <v>63</v>
      </c>
      <c r="AW78" s="32">
        <v>2</v>
      </c>
      <c r="AX78" s="503">
        <f>COUNTIF(AO79:AW79,"○")</f>
        <v>1</v>
      </c>
      <c r="AY78" s="497">
        <f>COUNTIF(AO79:AW79,"×")</f>
        <v>1</v>
      </c>
      <c r="AZ78" s="497">
        <f>COUNTIF(AO79:AW79,"△")</f>
        <v>0</v>
      </c>
      <c r="BA78" s="497">
        <f>AX78*3+AZ78</f>
        <v>3</v>
      </c>
      <c r="BB78" s="497">
        <f>SUM(AO78,AR78,AU78)</f>
        <v>9</v>
      </c>
      <c r="BC78" s="497">
        <f>SUM(AQ78,AT78,AW78)</f>
        <v>2</v>
      </c>
      <c r="BD78" s="479">
        <f>BB78-BC78</f>
        <v>7</v>
      </c>
      <c r="BE78" s="501">
        <v>2</v>
      </c>
      <c r="BG78" s="489" t="str">
        <f>IF(BE69=3,AN69,(IF(BE71=3,AN71,(IF(BE73=3,AN73,"")))))</f>
        <v>明生</v>
      </c>
      <c r="BH78" s="27"/>
      <c r="BI78" s="28" t="s">
        <v>63</v>
      </c>
      <c r="BJ78" s="29"/>
      <c r="BK78" s="30">
        <v>4</v>
      </c>
      <c r="BL78" s="31" t="s">
        <v>63</v>
      </c>
      <c r="BM78" s="32">
        <v>4</v>
      </c>
      <c r="BN78" s="30">
        <v>9</v>
      </c>
      <c r="BO78" s="31" t="s">
        <v>63</v>
      </c>
      <c r="BP78" s="32">
        <v>5</v>
      </c>
      <c r="BQ78" s="503">
        <f>COUNTIF(BH79:BP79,"○")</f>
        <v>1</v>
      </c>
      <c r="BR78" s="497">
        <f>COUNTIF(BH79:BP79,"×")</f>
        <v>0</v>
      </c>
      <c r="BS78" s="497">
        <f>COUNTIF(BH79:BP79,"△")</f>
        <v>1</v>
      </c>
      <c r="BT78" s="497">
        <f>BQ78*3+BS78</f>
        <v>4</v>
      </c>
      <c r="BU78" s="497">
        <f>SUM(BH78,BK78,BN78)</f>
        <v>13</v>
      </c>
      <c r="BV78" s="497">
        <f>SUM(BJ78,BM78,BP78)</f>
        <v>9</v>
      </c>
      <c r="BW78" s="479">
        <f>BU78-BV78</f>
        <v>4</v>
      </c>
      <c r="BX78" s="501">
        <v>1</v>
      </c>
      <c r="BY78" s="19"/>
      <c r="BZ78" s="489" t="str">
        <f>IF(BX69=3,BG69,(IF(BX71=3,BG71,(IF(BX73=3,BG73,"")))))</f>
        <v>国府</v>
      </c>
      <c r="CA78" s="27"/>
      <c r="CB78" s="28" t="s">
        <v>63</v>
      </c>
      <c r="CC78" s="29"/>
      <c r="CD78" s="30"/>
      <c r="CE78" s="31" t="s">
        <v>63</v>
      </c>
      <c r="CF78" s="32"/>
      <c r="CG78" s="30"/>
      <c r="CH78" s="31" t="s">
        <v>63</v>
      </c>
      <c r="CI78" s="32"/>
      <c r="CJ78" s="503">
        <f>COUNTIF(CA79:CI79,"○")</f>
        <v>0</v>
      </c>
      <c r="CK78" s="497">
        <f>COUNTIF(CA79:CI79,"×")</f>
        <v>0</v>
      </c>
      <c r="CL78" s="497">
        <f>COUNTIF(CA79:CI79,"△")</f>
        <v>0</v>
      </c>
      <c r="CM78" s="497">
        <f>CJ78*3+CL78</f>
        <v>0</v>
      </c>
      <c r="CN78" s="497">
        <f>SUM(CA78,CD78,CG78)</f>
        <v>0</v>
      </c>
      <c r="CO78" s="497">
        <f>SUM(CC78,CF78,CI78)</f>
        <v>0</v>
      </c>
      <c r="CP78" s="479">
        <f>CN78-CO78</f>
        <v>0</v>
      </c>
      <c r="CQ78" s="501"/>
      <c r="CR78" s="517"/>
      <c r="CT78" s="489" t="str">
        <f>IF(CQ69=2,BZ69,(IF(CQ71=2,BZ71,(IF(CQ73=2,BZ73,"")))))</f>
        <v/>
      </c>
      <c r="CU78" s="562"/>
      <c r="CV78" s="565"/>
      <c r="CW78" s="79"/>
      <c r="CX78" s="567"/>
      <c r="CY78" s="562"/>
      <c r="CZ78" s="489" t="str">
        <f>IF(CQ98=2,BZ98,(IF(CQ100=2,BZ100,(IF(CQ102=2,BZ102,"")))))</f>
        <v/>
      </c>
    </row>
    <row r="79" spans="1:104" ht="18" customHeight="1">
      <c r="A79" s="19"/>
      <c r="B79" s="490"/>
      <c r="C79" s="36"/>
      <c r="D79" s="37"/>
      <c r="E79" s="38"/>
      <c r="F79" s="39"/>
      <c r="G79" s="40" t="str">
        <f>IF(F78="","",IF(F78&gt;H78,"○",IF(F78=H78,"△","×")))</f>
        <v>○</v>
      </c>
      <c r="H79" s="41"/>
      <c r="I79" s="39"/>
      <c r="J79" s="40" t="str">
        <f>IF(I78="","",IF(I78&gt;K78,"○",IF(I78=K78,"△","×")))</f>
        <v>○</v>
      </c>
      <c r="K79" s="41"/>
      <c r="L79" s="516"/>
      <c r="M79" s="484"/>
      <c r="N79" s="484"/>
      <c r="O79" s="484"/>
      <c r="P79" s="484"/>
      <c r="Q79" s="484"/>
      <c r="R79" s="486"/>
      <c r="S79" s="502"/>
      <c r="T79" s="19"/>
      <c r="U79" s="490"/>
      <c r="V79" s="36"/>
      <c r="W79" s="37"/>
      <c r="X79" s="38"/>
      <c r="Y79" s="39"/>
      <c r="Z79" s="40" t="str">
        <f>IF(Y78="","",IF(Y78&gt;AA78,"○",IF(Y78=AA78,"△","×")))</f>
        <v>○</v>
      </c>
      <c r="AA79" s="41"/>
      <c r="AB79" s="39"/>
      <c r="AC79" s="40" t="str">
        <f>IF(AB78="","",IF(AB78&gt;AD78,"○",IF(AB78=AD78,"△","×")))</f>
        <v>○</v>
      </c>
      <c r="AD79" s="41"/>
      <c r="AE79" s="504"/>
      <c r="AF79" s="498"/>
      <c r="AG79" s="498"/>
      <c r="AH79" s="498"/>
      <c r="AI79" s="498"/>
      <c r="AJ79" s="498"/>
      <c r="AK79" s="480"/>
      <c r="AL79" s="502"/>
      <c r="AN79" s="490"/>
      <c r="AO79" s="36"/>
      <c r="AP79" s="37"/>
      <c r="AQ79" s="38"/>
      <c r="AR79" s="39"/>
      <c r="AS79" s="40" t="str">
        <f>IF(AR78="","",IF(AR78&gt;AT78,"○",IF(AR78=AT78,"△","×")))</f>
        <v>○</v>
      </c>
      <c r="AT79" s="41"/>
      <c r="AU79" s="39"/>
      <c r="AV79" s="40" t="str">
        <f>IF(AU78="","",IF(AU78&gt;AW78,"○",IF(AU78=AW78,"△","×")))</f>
        <v>×</v>
      </c>
      <c r="AW79" s="41"/>
      <c r="AX79" s="504"/>
      <c r="AY79" s="498"/>
      <c r="AZ79" s="498"/>
      <c r="BA79" s="498"/>
      <c r="BB79" s="498"/>
      <c r="BC79" s="498"/>
      <c r="BD79" s="480"/>
      <c r="BE79" s="502"/>
      <c r="BG79" s="490"/>
      <c r="BH79" s="36"/>
      <c r="BI79" s="37"/>
      <c r="BJ79" s="38"/>
      <c r="BK79" s="39"/>
      <c r="BL79" s="40" t="str">
        <f>IF(BK78="","",IF(BK78&gt;BM78,"○",IF(BK78=BM78,"△","×")))</f>
        <v>△</v>
      </c>
      <c r="BM79" s="41"/>
      <c r="BN79" s="39"/>
      <c r="BO79" s="40" t="str">
        <f>IF(BN78="","",IF(BN78&gt;BP78,"○",IF(BN78=BP78,"△","×")))</f>
        <v>○</v>
      </c>
      <c r="BP79" s="41"/>
      <c r="BQ79" s="504"/>
      <c r="BR79" s="498"/>
      <c r="BS79" s="498"/>
      <c r="BT79" s="498"/>
      <c r="BU79" s="498"/>
      <c r="BV79" s="498"/>
      <c r="BW79" s="480"/>
      <c r="BX79" s="502"/>
      <c r="BY79" s="19"/>
      <c r="BZ79" s="490"/>
      <c r="CA79" s="36"/>
      <c r="CB79" s="37"/>
      <c r="CC79" s="38"/>
      <c r="CD79" s="39"/>
      <c r="CE79" s="40" t="str">
        <f>IF(CD78="","",IF(CD78&gt;CF78,"○",IF(CD78=CF78,"△","×")))</f>
        <v/>
      </c>
      <c r="CF79" s="41"/>
      <c r="CG79" s="39"/>
      <c r="CH79" s="40" t="str">
        <f>IF(CG78="","",IF(CG78&gt;CI78,"○",IF(CG78=CI78,"△","×")))</f>
        <v/>
      </c>
      <c r="CI79" s="41"/>
      <c r="CJ79" s="504"/>
      <c r="CK79" s="498"/>
      <c r="CL79" s="498"/>
      <c r="CM79" s="498"/>
      <c r="CN79" s="498"/>
      <c r="CO79" s="498"/>
      <c r="CP79" s="480"/>
      <c r="CQ79" s="502"/>
      <c r="CR79" s="461"/>
      <c r="CT79" s="514"/>
      <c r="CU79" s="563"/>
      <c r="CV79" s="566"/>
      <c r="CW79" s="47"/>
      <c r="CX79" s="568"/>
      <c r="CY79" s="563"/>
      <c r="CZ79" s="514"/>
    </row>
    <row r="80" spans="1:104" ht="18" customHeight="1">
      <c r="A80" s="19"/>
      <c r="B80" s="489" t="s">
        <v>64</v>
      </c>
      <c r="C80" s="43">
        <f>IF(H78="","",H78)</f>
        <v>1</v>
      </c>
      <c r="D80" s="44" t="s">
        <v>63</v>
      </c>
      <c r="E80" s="45">
        <f>IF(F78="","",F78)</f>
        <v>5</v>
      </c>
      <c r="F80" s="27"/>
      <c r="G80" s="28" t="s">
        <v>63</v>
      </c>
      <c r="H80" s="29"/>
      <c r="I80" s="30">
        <v>9</v>
      </c>
      <c r="J80" s="31" t="s">
        <v>63</v>
      </c>
      <c r="K80" s="32">
        <v>3</v>
      </c>
      <c r="L80" s="515">
        <f>COUNTIF(C81:K81,"○")</f>
        <v>1</v>
      </c>
      <c r="M80" s="483">
        <f>COUNTIF(C81:K81,"×")</f>
        <v>1</v>
      </c>
      <c r="N80" s="483">
        <f>COUNTIF(C81:K81,"△")</f>
        <v>0</v>
      </c>
      <c r="O80" s="483">
        <f>L80*3+N80</f>
        <v>3</v>
      </c>
      <c r="P80" s="483">
        <f>SUM(C80,F80,I80)</f>
        <v>10</v>
      </c>
      <c r="Q80" s="483">
        <f>SUM(E80,H80,K80)</f>
        <v>8</v>
      </c>
      <c r="R80" s="485">
        <f>P80-Q80</f>
        <v>2</v>
      </c>
      <c r="S80" s="501">
        <v>2</v>
      </c>
      <c r="T80" s="78"/>
      <c r="U80" s="489" t="str">
        <f>IF(S69=3,B69,(IF(S71=3,B71,(IF(S73=3,B73,"")))))</f>
        <v>稲生</v>
      </c>
      <c r="V80" s="43">
        <f>IF(AA78="","",AA78)</f>
        <v>0</v>
      </c>
      <c r="W80" s="44" t="s">
        <v>63</v>
      </c>
      <c r="X80" s="45">
        <f>IF(Y78="","",Y78)</f>
        <v>18</v>
      </c>
      <c r="Y80" s="27"/>
      <c r="Z80" s="28" t="s">
        <v>63</v>
      </c>
      <c r="AA80" s="29"/>
      <c r="AB80" s="30">
        <v>1</v>
      </c>
      <c r="AC80" s="31" t="s">
        <v>63</v>
      </c>
      <c r="AD80" s="32">
        <v>13</v>
      </c>
      <c r="AE80" s="503">
        <f>COUNTIF(V81:AD81,"○")</f>
        <v>0</v>
      </c>
      <c r="AF80" s="497">
        <f>COUNTIF(V81:AD81,"×")</f>
        <v>2</v>
      </c>
      <c r="AG80" s="497">
        <f>COUNTIF(V81:AD81,"△")</f>
        <v>0</v>
      </c>
      <c r="AH80" s="497">
        <f>AE80*3+AG80</f>
        <v>0</v>
      </c>
      <c r="AI80" s="497">
        <f>SUM(V80,Y80,AB80)</f>
        <v>1</v>
      </c>
      <c r="AJ80" s="497">
        <f>SUM(X80,AA80,AD80)</f>
        <v>31</v>
      </c>
      <c r="AK80" s="479">
        <f>AI80-AJ80</f>
        <v>-30</v>
      </c>
      <c r="AL80" s="501">
        <v>3</v>
      </c>
      <c r="AN80" s="489" t="str">
        <f>IF(AL78=2,U78,(IF(AL80=2,U80,(IF(AL82=2,U82,"")))))</f>
        <v>i &amp; K</v>
      </c>
      <c r="AO80" s="43">
        <f>IF(AT78="","",AT78)</f>
        <v>0</v>
      </c>
      <c r="AP80" s="44" t="s">
        <v>63</v>
      </c>
      <c r="AQ80" s="45">
        <f>IF(AR78="","",AR78)</f>
        <v>8</v>
      </c>
      <c r="AR80" s="27"/>
      <c r="AS80" s="28" t="s">
        <v>63</v>
      </c>
      <c r="AT80" s="29"/>
      <c r="AU80" s="30">
        <v>3</v>
      </c>
      <c r="AV80" s="31" t="s">
        <v>63</v>
      </c>
      <c r="AW80" s="32">
        <v>9</v>
      </c>
      <c r="AX80" s="503">
        <f>COUNTIF(AO81:AW81,"○")</f>
        <v>0</v>
      </c>
      <c r="AY80" s="497">
        <f>COUNTIF(AO81:AW81,"×")</f>
        <v>2</v>
      </c>
      <c r="AZ80" s="497">
        <f>COUNTIF(AO81:AW81,"△")</f>
        <v>0</v>
      </c>
      <c r="BA80" s="497">
        <f>AX80*3+AZ80</f>
        <v>0</v>
      </c>
      <c r="BB80" s="497">
        <f>SUM(AO80,AR80,AU80)</f>
        <v>3</v>
      </c>
      <c r="BC80" s="497">
        <f>SUM(AQ80,AT80,AW80)</f>
        <v>17</v>
      </c>
      <c r="BD80" s="479">
        <f>BB80-BC80</f>
        <v>-14</v>
      </c>
      <c r="BE80" s="501">
        <v>3</v>
      </c>
      <c r="BG80" s="489" t="str">
        <f>IF(BE78=2,AN78,(IF(BE80=2,AN80,(IF(BE82=2,AN82,"")))))</f>
        <v>グランビーノ鈴峰</v>
      </c>
      <c r="BH80" s="51">
        <f>IF(BM78="","",BM78)</f>
        <v>4</v>
      </c>
      <c r="BI80" s="31" t="s">
        <v>63</v>
      </c>
      <c r="BJ80" s="52">
        <f>IF(BK78="","",BK78)</f>
        <v>4</v>
      </c>
      <c r="BK80" s="27"/>
      <c r="BL80" s="28" t="s">
        <v>63</v>
      </c>
      <c r="BM80" s="29"/>
      <c r="BN80" s="30">
        <v>4</v>
      </c>
      <c r="BO80" s="31" t="s">
        <v>63</v>
      </c>
      <c r="BP80" s="32">
        <v>1</v>
      </c>
      <c r="BQ80" s="503">
        <f>COUNTIF(BH81:BP81,"○")</f>
        <v>1</v>
      </c>
      <c r="BR80" s="497">
        <f>COUNTIF(BH81:BP81,"×")</f>
        <v>0</v>
      </c>
      <c r="BS80" s="497">
        <f>COUNTIF(BH81:BP81,"△")</f>
        <v>1</v>
      </c>
      <c r="BT80" s="497">
        <f>BQ80*3+BS80</f>
        <v>4</v>
      </c>
      <c r="BU80" s="497">
        <f>SUM(BH80,BK80,BN80)</f>
        <v>8</v>
      </c>
      <c r="BV80" s="497">
        <f>SUM(BJ80,BM80,BP80)</f>
        <v>5</v>
      </c>
      <c r="BW80" s="479">
        <f>BU80-BV80</f>
        <v>3</v>
      </c>
      <c r="BX80" s="501">
        <v>2</v>
      </c>
      <c r="BY80" s="19"/>
      <c r="BZ80" s="489" t="str">
        <f>IF(BX78=2,BG78,(IF(BX80=2,BG80,(IF(BX82=2,BG82,"")))))</f>
        <v>グランビーノ鈴峰</v>
      </c>
      <c r="CA80" s="51" t="str">
        <f>IF(CF78="","",CF78)</f>
        <v/>
      </c>
      <c r="CB80" s="31" t="s">
        <v>63</v>
      </c>
      <c r="CC80" s="52" t="str">
        <f>IF(CD78="","",CD78)</f>
        <v/>
      </c>
      <c r="CD80" s="27"/>
      <c r="CE80" s="28" t="s">
        <v>63</v>
      </c>
      <c r="CF80" s="29"/>
      <c r="CG80" s="30"/>
      <c r="CH80" s="31" t="s">
        <v>63</v>
      </c>
      <c r="CI80" s="32"/>
      <c r="CJ80" s="503">
        <f>COUNTIF(CA81:CI81,"○")</f>
        <v>0</v>
      </c>
      <c r="CK80" s="497">
        <f>COUNTIF(CA81:CI81,"×")</f>
        <v>0</v>
      </c>
      <c r="CL80" s="497">
        <f>COUNTIF(CA81:CI81,"△")</f>
        <v>0</v>
      </c>
      <c r="CM80" s="497">
        <f>CJ80*3+CL80</f>
        <v>0</v>
      </c>
      <c r="CN80" s="497">
        <f>SUM(CA80,CD80,CG80)</f>
        <v>0</v>
      </c>
      <c r="CO80" s="497">
        <f>SUM(CC80,CF80,CI80)</f>
        <v>0</v>
      </c>
      <c r="CP80" s="479">
        <f>CN80-CO80</f>
        <v>0</v>
      </c>
      <c r="CQ80" s="501"/>
      <c r="CR80" s="517"/>
      <c r="CT80" s="514"/>
      <c r="CU80" s="563"/>
      <c r="CV80" s="565"/>
      <c r="CW80" s="47"/>
      <c r="CX80" s="567"/>
      <c r="CY80" s="563"/>
      <c r="CZ80" s="514"/>
    </row>
    <row r="81" spans="1:104" ht="18" customHeight="1">
      <c r="A81" s="19"/>
      <c r="B81" s="490"/>
      <c r="C81" s="46"/>
      <c r="D81" s="47" t="str">
        <f>IF(C80="","",IF(C80&gt;E80,"○",IF(C80=E80,"△","×")))</f>
        <v>×</v>
      </c>
      <c r="E81" s="48"/>
      <c r="F81" s="49"/>
      <c r="G81" s="37" t="str">
        <f>IF(F80="","",IF(F80&gt;H80,"○",IF(F80=H80,"△","×")))</f>
        <v/>
      </c>
      <c r="H81" s="50"/>
      <c r="I81" s="39"/>
      <c r="J81" s="40" t="str">
        <f>IF(I80="","",IF(I80&gt;K80,"○",IF(I80=K80,"△","×")))</f>
        <v>○</v>
      </c>
      <c r="K81" s="41"/>
      <c r="L81" s="516"/>
      <c r="M81" s="484"/>
      <c r="N81" s="484"/>
      <c r="O81" s="484"/>
      <c r="P81" s="484"/>
      <c r="Q81" s="484"/>
      <c r="R81" s="486"/>
      <c r="S81" s="502"/>
      <c r="T81" s="78"/>
      <c r="U81" s="490"/>
      <c r="V81" s="46"/>
      <c r="W81" s="47" t="str">
        <f>IF(V80="","",IF(V80&gt;X80,"○",IF(V80=X80,"△","×")))</f>
        <v>×</v>
      </c>
      <c r="X81" s="48"/>
      <c r="Y81" s="49"/>
      <c r="Z81" s="37" t="str">
        <f>IF(Y80="","",IF(Y80&gt;AA80,"○",IF(Y80=AA80,"△","×")))</f>
        <v/>
      </c>
      <c r="AA81" s="50"/>
      <c r="AB81" s="39"/>
      <c r="AC81" s="40" t="str">
        <f>IF(AB80="","",IF(AB80&gt;AD80,"○",IF(AB80=AD80,"△","×")))</f>
        <v>×</v>
      </c>
      <c r="AD81" s="41"/>
      <c r="AE81" s="504"/>
      <c r="AF81" s="498"/>
      <c r="AG81" s="498"/>
      <c r="AH81" s="498"/>
      <c r="AI81" s="498"/>
      <c r="AJ81" s="498"/>
      <c r="AK81" s="480"/>
      <c r="AL81" s="502"/>
      <c r="AN81" s="490"/>
      <c r="AO81" s="46"/>
      <c r="AP81" s="47" t="str">
        <f>IF(AO80="","",IF(AO80&gt;AQ80,"○",IF(AO80=AQ80,"△","×")))</f>
        <v>×</v>
      </c>
      <c r="AQ81" s="48"/>
      <c r="AR81" s="49"/>
      <c r="AS81" s="37" t="str">
        <f>IF(AR80="","",IF(AR80&gt;AT80,"○",IF(AR80=AT80,"△","×")))</f>
        <v/>
      </c>
      <c r="AT81" s="50"/>
      <c r="AU81" s="39"/>
      <c r="AV81" s="40" t="str">
        <f>IF(AU80="","",IF(AU80&gt;AW80,"○",IF(AU80=AW80,"△","×")))</f>
        <v>×</v>
      </c>
      <c r="AW81" s="41"/>
      <c r="AX81" s="504"/>
      <c r="AY81" s="498"/>
      <c r="AZ81" s="498"/>
      <c r="BA81" s="498"/>
      <c r="BB81" s="498"/>
      <c r="BC81" s="498"/>
      <c r="BD81" s="480"/>
      <c r="BE81" s="502"/>
      <c r="BG81" s="490"/>
      <c r="BH81" s="46"/>
      <c r="BI81" s="40" t="str">
        <f>IF(BH80="","",IF(BH80&gt;BJ80,"○",IF(BH80=BJ80,"△","×")))</f>
        <v>△</v>
      </c>
      <c r="BJ81" s="48"/>
      <c r="BK81" s="49"/>
      <c r="BL81" s="37" t="str">
        <f>IF(BK80="","",IF(BK80&gt;BM80,"○",IF(BK80=BM80,"△","×")))</f>
        <v/>
      </c>
      <c r="BM81" s="50"/>
      <c r="BN81" s="39"/>
      <c r="BO81" s="40" t="str">
        <f>IF(BN80="","",IF(BN80&gt;BP80,"○",IF(BN80=BP80,"△","×")))</f>
        <v>○</v>
      </c>
      <c r="BP81" s="41"/>
      <c r="BQ81" s="504"/>
      <c r="BR81" s="498"/>
      <c r="BS81" s="498"/>
      <c r="BT81" s="498"/>
      <c r="BU81" s="498"/>
      <c r="BV81" s="498"/>
      <c r="BW81" s="480"/>
      <c r="BX81" s="502"/>
      <c r="BY81" s="19"/>
      <c r="BZ81" s="490"/>
      <c r="CA81" s="46"/>
      <c r="CB81" s="40" t="str">
        <f>IF(CA80="","",IF(CA80&gt;CC80,"○",IF(CA80=CC80,"△","×")))</f>
        <v/>
      </c>
      <c r="CC81" s="48"/>
      <c r="CD81" s="49"/>
      <c r="CE81" s="37" t="str">
        <f>IF(CD80="","",IF(CD80&gt;CF80,"○",IF(CD80=CF80,"△","×")))</f>
        <v/>
      </c>
      <c r="CF81" s="50"/>
      <c r="CG81" s="39"/>
      <c r="CH81" s="40" t="str">
        <f>IF(CG80="","",IF(CG80&gt;CI80,"○",IF(CG80=CI80,"△","×")))</f>
        <v/>
      </c>
      <c r="CI81" s="41"/>
      <c r="CJ81" s="504"/>
      <c r="CK81" s="498"/>
      <c r="CL81" s="498"/>
      <c r="CM81" s="498"/>
      <c r="CN81" s="498"/>
      <c r="CO81" s="498"/>
      <c r="CP81" s="480"/>
      <c r="CQ81" s="502"/>
      <c r="CR81" s="461"/>
      <c r="CT81" s="490"/>
      <c r="CU81" s="564"/>
      <c r="CV81" s="566"/>
      <c r="CW81" s="47"/>
      <c r="CX81" s="568"/>
      <c r="CY81" s="564"/>
      <c r="CZ81" s="490"/>
    </row>
    <row r="82" spans="1:104" ht="18" customHeight="1">
      <c r="A82" s="19"/>
      <c r="B82" s="529" t="s">
        <v>65</v>
      </c>
      <c r="C82" s="43">
        <f>IF(K78="","",K78)</f>
        <v>0</v>
      </c>
      <c r="D82" s="44" t="s">
        <v>63</v>
      </c>
      <c r="E82" s="45">
        <f>IF(I78="","",I78)</f>
        <v>20</v>
      </c>
      <c r="F82" s="43">
        <f>IF(K80="","",K80)</f>
        <v>3</v>
      </c>
      <c r="G82" s="44" t="s">
        <v>63</v>
      </c>
      <c r="H82" s="45">
        <f>IF(I80="","",I80)</f>
        <v>9</v>
      </c>
      <c r="I82" s="27"/>
      <c r="J82" s="28" t="s">
        <v>63</v>
      </c>
      <c r="K82" s="29"/>
      <c r="L82" s="515">
        <f>COUNTIF(C83:K83,"○")</f>
        <v>0</v>
      </c>
      <c r="M82" s="483">
        <f>COUNTIF(C83:K83,"×")</f>
        <v>2</v>
      </c>
      <c r="N82" s="483">
        <f>COUNTIF(C83:K83,"△")</f>
        <v>0</v>
      </c>
      <c r="O82" s="483">
        <f>L82*3+N82</f>
        <v>0</v>
      </c>
      <c r="P82" s="483">
        <f>SUM(C82,F82,I82)</f>
        <v>3</v>
      </c>
      <c r="Q82" s="483">
        <f>SUM(E82,H82,K82)</f>
        <v>29</v>
      </c>
      <c r="R82" s="524">
        <f>P82-Q82</f>
        <v>-26</v>
      </c>
      <c r="S82" s="501">
        <v>3</v>
      </c>
      <c r="T82" s="78"/>
      <c r="U82" s="489" t="str">
        <f>IF(S78=3,B78,(IF(S80=3,B80,(IF(S82=3,B82,"")))))</f>
        <v>i &amp; K</v>
      </c>
      <c r="V82" s="43">
        <f>IF(AD78="","",AD78)</f>
        <v>2</v>
      </c>
      <c r="W82" s="44" t="s">
        <v>63</v>
      </c>
      <c r="X82" s="45">
        <f>IF(AB78="","",AB78)</f>
        <v>4</v>
      </c>
      <c r="Y82" s="43">
        <f>IF(AD80="","",AD80)</f>
        <v>13</v>
      </c>
      <c r="Z82" s="44" t="s">
        <v>63</v>
      </c>
      <c r="AA82" s="45">
        <f>IF(AB80="","",AB80)</f>
        <v>1</v>
      </c>
      <c r="AB82" s="27"/>
      <c r="AC82" s="28" t="s">
        <v>63</v>
      </c>
      <c r="AD82" s="29"/>
      <c r="AE82" s="503">
        <f>COUNTIF(V83:AD83,"○")</f>
        <v>1</v>
      </c>
      <c r="AF82" s="497">
        <f>COUNTIF(V83:AD83,"×")</f>
        <v>1</v>
      </c>
      <c r="AG82" s="497">
        <f>COUNTIF(V83:AD83,"△")</f>
        <v>0</v>
      </c>
      <c r="AH82" s="497">
        <f>AE82*3+AG82</f>
        <v>3</v>
      </c>
      <c r="AI82" s="497">
        <f>SUM(V82,Y82,AB82)</f>
        <v>15</v>
      </c>
      <c r="AJ82" s="497">
        <f>SUM(X82,AA82,AD82)</f>
        <v>5</v>
      </c>
      <c r="AK82" s="573">
        <f>AI82-AJ82</f>
        <v>10</v>
      </c>
      <c r="AL82" s="501">
        <v>2</v>
      </c>
      <c r="AN82" s="489" t="str">
        <f>IF(AL107=3,U107,(IF(AL109=3,U109,(IF(AL111=3,U111,"")))))</f>
        <v>国府</v>
      </c>
      <c r="AO82" s="43">
        <f>IF(AW78="","",AW78)</f>
        <v>2</v>
      </c>
      <c r="AP82" s="44" t="s">
        <v>63</v>
      </c>
      <c r="AQ82" s="45">
        <f>IF(AU78="","",AU78)</f>
        <v>1</v>
      </c>
      <c r="AR82" s="43">
        <f>IF(AW80="","",AW80)</f>
        <v>9</v>
      </c>
      <c r="AS82" s="44" t="s">
        <v>63</v>
      </c>
      <c r="AT82" s="45">
        <f>IF(AU80="","",AU80)</f>
        <v>3</v>
      </c>
      <c r="AU82" s="27"/>
      <c r="AV82" s="28" t="s">
        <v>63</v>
      </c>
      <c r="AW82" s="29"/>
      <c r="AX82" s="503">
        <f>COUNTIF(AO83:AW83,"○")</f>
        <v>2</v>
      </c>
      <c r="AY82" s="497">
        <f>COUNTIF(AO83:AW83,"×")</f>
        <v>0</v>
      </c>
      <c r="AZ82" s="497">
        <f>COUNTIF(AO83:AW83,"△")</f>
        <v>0</v>
      </c>
      <c r="BA82" s="497">
        <f>AX82*3+AZ82</f>
        <v>6</v>
      </c>
      <c r="BB82" s="497">
        <f>SUM(AO82,AR82,AU82)</f>
        <v>11</v>
      </c>
      <c r="BC82" s="497">
        <f>SUM(AQ82,AT82,AW82)</f>
        <v>4</v>
      </c>
      <c r="BD82" s="573">
        <f>BB82-BC82</f>
        <v>7</v>
      </c>
      <c r="BE82" s="501">
        <v>1</v>
      </c>
      <c r="BG82" s="489" t="str">
        <f>IF(BE107=3,AN107,(IF(BE109=3,AN109,(IF(BE111=3,AN111,"")))))</f>
        <v>稲生</v>
      </c>
      <c r="BH82" s="51">
        <f>IF(BP78="","",BP78)</f>
        <v>5</v>
      </c>
      <c r="BI82" s="31" t="s">
        <v>63</v>
      </c>
      <c r="BJ82" s="52">
        <f>IF(BN78="","",BN78)</f>
        <v>9</v>
      </c>
      <c r="BK82" s="51">
        <f>IF(BP80="","",BP80)</f>
        <v>1</v>
      </c>
      <c r="BL82" s="31" t="s">
        <v>63</v>
      </c>
      <c r="BM82" s="52">
        <f>IF(BN80="","",BN80)</f>
        <v>4</v>
      </c>
      <c r="BN82" s="27"/>
      <c r="BO82" s="28" t="s">
        <v>63</v>
      </c>
      <c r="BP82" s="29"/>
      <c r="BQ82" s="503">
        <f>COUNTIF(BH83:BP83,"○")</f>
        <v>0</v>
      </c>
      <c r="BR82" s="497">
        <f>COUNTIF(BH83:BP83,"×")</f>
        <v>2</v>
      </c>
      <c r="BS82" s="497">
        <f>COUNTIF(BH83:BP83,"△")</f>
        <v>0</v>
      </c>
      <c r="BT82" s="497">
        <f>BQ82*3+BS82</f>
        <v>0</v>
      </c>
      <c r="BU82" s="497">
        <f>SUM(BH82,BK82,BN82)</f>
        <v>6</v>
      </c>
      <c r="BV82" s="497">
        <f>SUM(BJ82,BM82,BP82)</f>
        <v>13</v>
      </c>
      <c r="BW82" s="573">
        <f>BU82-BV82</f>
        <v>-7</v>
      </c>
      <c r="BX82" s="501">
        <v>3</v>
      </c>
      <c r="BY82" s="19"/>
      <c r="BZ82" s="489" t="str">
        <f>IF(BX107=3,BG107,(IF(BX109=3,BG109,(IF(BX111=3,BG111,"")))))</f>
        <v>アレグロッソ旭が丘</v>
      </c>
      <c r="CA82" s="51" t="str">
        <f>IF(CI78="","",CI78)</f>
        <v/>
      </c>
      <c r="CB82" s="31" t="s">
        <v>63</v>
      </c>
      <c r="CC82" s="52" t="str">
        <f>IF(CG78="","",CG78)</f>
        <v/>
      </c>
      <c r="CD82" s="43" t="str">
        <f>IF(CI80="","",CI80)</f>
        <v/>
      </c>
      <c r="CE82" s="44" t="s">
        <v>63</v>
      </c>
      <c r="CF82" s="45" t="str">
        <f>IF(CG80="","",CG80)</f>
        <v/>
      </c>
      <c r="CG82" s="27"/>
      <c r="CH82" s="28" t="s">
        <v>63</v>
      </c>
      <c r="CI82" s="29"/>
      <c r="CJ82" s="503">
        <f>COUNTIF(CA83:CI83,"○")</f>
        <v>0</v>
      </c>
      <c r="CK82" s="497">
        <f>COUNTIF(CA83:CI83,"×")</f>
        <v>0</v>
      </c>
      <c r="CL82" s="497">
        <f>COUNTIF(CA83:CI83,"△")</f>
        <v>0</v>
      </c>
      <c r="CM82" s="497">
        <f>CJ82*3+CL82</f>
        <v>0</v>
      </c>
      <c r="CN82" s="497">
        <f>SUM(CA82,CD82,CG82)</f>
        <v>0</v>
      </c>
      <c r="CO82" s="497">
        <f>SUM(CC82,CF82,CI82)</f>
        <v>0</v>
      </c>
      <c r="CP82" s="573">
        <f>CN82-CO82</f>
        <v>0</v>
      </c>
      <c r="CQ82" s="501"/>
      <c r="CR82" s="517"/>
    </row>
    <row r="83" spans="1:104" ht="18" customHeight="1">
      <c r="A83" s="19"/>
      <c r="B83" s="490"/>
      <c r="C83" s="46"/>
      <c r="D83" s="47" t="str">
        <f>IF(C82="","",IF(C82&gt;E82,"○",IF(C82=E82,"△","×")))</f>
        <v>×</v>
      </c>
      <c r="E83" s="48"/>
      <c r="F83" s="46"/>
      <c r="G83" s="47" t="str">
        <f>IF(F82="","",IF(F82&gt;H82,"○",IF(F82=H82,"△","×")))</f>
        <v>×</v>
      </c>
      <c r="H83" s="48"/>
      <c r="I83" s="49"/>
      <c r="J83" s="37" t="str">
        <f>IF(I82="","",IF(I82&gt;K82,"○",IF(I82=K82,"△","×")))</f>
        <v/>
      </c>
      <c r="K83" s="50"/>
      <c r="L83" s="516"/>
      <c r="M83" s="484"/>
      <c r="N83" s="484"/>
      <c r="O83" s="484"/>
      <c r="P83" s="484"/>
      <c r="Q83" s="484"/>
      <c r="R83" s="525"/>
      <c r="S83" s="502"/>
      <c r="T83" s="78"/>
      <c r="U83" s="490"/>
      <c r="V83" s="46"/>
      <c r="W83" s="47" t="str">
        <f>IF(V82="","",IF(V82&gt;X82,"○",IF(V82=X82,"△","×")))</f>
        <v>×</v>
      </c>
      <c r="X83" s="48"/>
      <c r="Y83" s="46"/>
      <c r="Z83" s="47" t="str">
        <f>IF(Y82="","",IF(Y82&gt;AA82,"○",IF(Y82=AA82,"△","×")))</f>
        <v>○</v>
      </c>
      <c r="AA83" s="48"/>
      <c r="AB83" s="49"/>
      <c r="AC83" s="37" t="str">
        <f>IF(AB82="","",IF(AB82&gt;AD82,"○",IF(AB82=AD82,"△","×")))</f>
        <v/>
      </c>
      <c r="AD83" s="50"/>
      <c r="AE83" s="504"/>
      <c r="AF83" s="498"/>
      <c r="AG83" s="498"/>
      <c r="AH83" s="498"/>
      <c r="AI83" s="498"/>
      <c r="AJ83" s="498"/>
      <c r="AK83" s="574"/>
      <c r="AL83" s="502"/>
      <c r="AN83" s="490"/>
      <c r="AO83" s="46"/>
      <c r="AP83" s="47" t="str">
        <f>IF(AO82="","",IF(AO82&gt;AQ82,"○",IF(AO82=AQ82,"△","×")))</f>
        <v>○</v>
      </c>
      <c r="AQ83" s="48"/>
      <c r="AR83" s="46"/>
      <c r="AS83" s="47" t="str">
        <f>IF(AR82="","",IF(AR82&gt;AT82,"○",IF(AR82=AT82,"△","×")))</f>
        <v>○</v>
      </c>
      <c r="AT83" s="48"/>
      <c r="AU83" s="49"/>
      <c r="AV83" s="37" t="str">
        <f>IF(AU82="","",IF(AU82&gt;AW82,"○",IF(AU82=AW82,"△","×")))</f>
        <v/>
      </c>
      <c r="AW83" s="50"/>
      <c r="AX83" s="504"/>
      <c r="AY83" s="498"/>
      <c r="AZ83" s="498"/>
      <c r="BA83" s="498"/>
      <c r="BB83" s="498"/>
      <c r="BC83" s="498"/>
      <c r="BD83" s="574"/>
      <c r="BE83" s="502"/>
      <c r="BG83" s="490"/>
      <c r="BH83" s="46"/>
      <c r="BI83" s="40" t="str">
        <f>IF(BH82="","",IF(BH82&gt;BJ82,"○",IF(BH82=BJ82,"△","×")))</f>
        <v>×</v>
      </c>
      <c r="BJ83" s="48"/>
      <c r="BK83" s="46"/>
      <c r="BL83" s="40" t="str">
        <f>IF(BK82="","",IF(BK82&gt;BM82,"○",IF(BK82=BM82,"△","×")))</f>
        <v>×</v>
      </c>
      <c r="BM83" s="48"/>
      <c r="BN83" s="49"/>
      <c r="BO83" s="37" t="str">
        <f>IF(BN82="","",IF(BN82&gt;BP82,"○",IF(BN82=BP82,"△","×")))</f>
        <v/>
      </c>
      <c r="BP83" s="50"/>
      <c r="BQ83" s="504"/>
      <c r="BR83" s="498"/>
      <c r="BS83" s="498"/>
      <c r="BT83" s="498"/>
      <c r="BU83" s="498"/>
      <c r="BV83" s="498"/>
      <c r="BW83" s="574"/>
      <c r="BX83" s="502"/>
      <c r="BY83" s="19"/>
      <c r="BZ83" s="490"/>
      <c r="CA83" s="46"/>
      <c r="CB83" s="40" t="str">
        <f>IF(CA82="","",IF(CA82&gt;CC82,"○",IF(CA82=CC82,"△","×")))</f>
        <v/>
      </c>
      <c r="CC83" s="48"/>
      <c r="CD83" s="46"/>
      <c r="CE83" s="47" t="str">
        <f>IF(CD82="","",IF(CD82&gt;CF82,"○",IF(CD82=CF82,"△","×")))</f>
        <v/>
      </c>
      <c r="CF83" s="48"/>
      <c r="CG83" s="49"/>
      <c r="CH83" s="37" t="str">
        <f>IF(CG82="","",IF(CG82&gt;CI82,"○",IF(CG82=CI82,"△","×")))</f>
        <v/>
      </c>
      <c r="CI83" s="50"/>
      <c r="CJ83" s="504"/>
      <c r="CK83" s="498"/>
      <c r="CL83" s="498"/>
      <c r="CM83" s="498"/>
      <c r="CN83" s="498"/>
      <c r="CO83" s="498"/>
      <c r="CP83" s="574"/>
      <c r="CQ83" s="502"/>
      <c r="CR83" s="461"/>
    </row>
    <row r="84" spans="1:104" s="19" customFormat="1" ht="18" customHeight="1">
      <c r="B84" s="83"/>
      <c r="C84" s="10"/>
      <c r="D84" s="10"/>
      <c r="E84" s="10"/>
      <c r="F84" s="10"/>
      <c r="G84" s="10"/>
      <c r="H84" s="10"/>
      <c r="I84" s="84"/>
      <c r="J84" s="10"/>
      <c r="K84" s="84"/>
      <c r="L84" s="85"/>
      <c r="M84" s="85"/>
      <c r="N84" s="85"/>
      <c r="O84" s="85"/>
      <c r="P84" s="85"/>
      <c r="Q84" s="85"/>
      <c r="R84" s="86"/>
      <c r="S84" s="12"/>
      <c r="T84" s="78"/>
      <c r="U84" s="83"/>
      <c r="V84" s="10"/>
      <c r="W84" s="10"/>
      <c r="X84" s="10"/>
      <c r="Y84" s="10"/>
      <c r="Z84" s="10"/>
      <c r="AA84" s="10"/>
      <c r="AB84" s="84"/>
      <c r="AC84" s="10"/>
      <c r="AD84" s="84"/>
      <c r="AE84" s="87"/>
      <c r="AF84" s="87"/>
      <c r="AG84" s="87"/>
      <c r="AH84" s="87"/>
      <c r="AI84" s="87"/>
      <c r="AJ84" s="87"/>
      <c r="AK84" s="88"/>
      <c r="AL84" s="12"/>
      <c r="AN84" s="83"/>
      <c r="AO84" s="10"/>
      <c r="AP84" s="10"/>
      <c r="AQ84" s="10"/>
      <c r="AR84" s="10"/>
      <c r="AS84" s="10"/>
      <c r="AT84" s="10"/>
      <c r="AU84" s="84"/>
      <c r="AV84" s="10"/>
      <c r="AW84" s="84"/>
      <c r="AX84" s="87"/>
      <c r="AY84" s="87"/>
      <c r="AZ84" s="87"/>
      <c r="BA84" s="87"/>
      <c r="BB84" s="87"/>
      <c r="BC84" s="87"/>
      <c r="BD84" s="88"/>
      <c r="BE84" s="12"/>
      <c r="BG84" s="83"/>
      <c r="BH84" s="10"/>
      <c r="BI84" s="10"/>
      <c r="BJ84" s="10"/>
      <c r="BK84" s="10"/>
      <c r="BL84" s="10"/>
      <c r="BM84" s="10"/>
      <c r="BN84" s="84"/>
      <c r="BO84" s="10"/>
      <c r="BP84" s="84"/>
      <c r="BQ84" s="87"/>
      <c r="BR84" s="87"/>
      <c r="BS84" s="87"/>
      <c r="BT84" s="87"/>
      <c r="BU84" s="87"/>
      <c r="BV84" s="87"/>
      <c r="BW84" s="88"/>
      <c r="BX84" s="12"/>
      <c r="BZ84" s="83"/>
      <c r="CA84" s="10"/>
      <c r="CB84" s="10"/>
      <c r="CC84" s="10"/>
      <c r="CD84" s="10"/>
      <c r="CE84" s="10"/>
      <c r="CF84" s="10"/>
      <c r="CG84" s="84"/>
      <c r="CH84" s="10"/>
      <c r="CI84" s="84"/>
      <c r="CJ84" s="87"/>
      <c r="CK84" s="87"/>
      <c r="CL84" s="87"/>
      <c r="CM84" s="87"/>
      <c r="CN84" s="87"/>
      <c r="CO84" s="87"/>
      <c r="CP84" s="88"/>
      <c r="CQ84" s="12"/>
      <c r="CR84" s="10"/>
    </row>
    <row r="85" spans="1:104" s="19" customFormat="1" ht="18" customHeight="1">
      <c r="B85" s="83"/>
      <c r="C85" s="10"/>
      <c r="D85" s="10"/>
      <c r="E85" s="10"/>
      <c r="F85" s="10"/>
      <c r="G85" s="10"/>
      <c r="H85" s="10"/>
      <c r="I85" s="84"/>
      <c r="J85" s="10"/>
      <c r="K85" s="84"/>
      <c r="L85" s="85"/>
      <c r="M85" s="85"/>
      <c r="N85" s="85"/>
      <c r="O85" s="85"/>
      <c r="P85" s="85"/>
      <c r="Q85" s="85"/>
      <c r="R85" s="86"/>
      <c r="S85" s="12"/>
      <c r="T85" s="78"/>
      <c r="U85" s="83"/>
      <c r="V85" s="10"/>
      <c r="W85" s="10"/>
      <c r="X85" s="10"/>
      <c r="Y85" s="10"/>
      <c r="Z85" s="10"/>
      <c r="AA85" s="10"/>
      <c r="AB85" s="84"/>
      <c r="AC85" s="10"/>
      <c r="AD85" s="84"/>
      <c r="AE85" s="87"/>
      <c r="AF85" s="87"/>
      <c r="AG85" s="87"/>
      <c r="AH85" s="87"/>
      <c r="AI85" s="87"/>
      <c r="AJ85" s="87"/>
      <c r="AK85" s="88"/>
      <c r="AL85" s="12"/>
      <c r="AN85" s="83"/>
      <c r="AO85" s="10"/>
      <c r="AP85" s="10"/>
      <c r="AQ85" s="10"/>
      <c r="AR85" s="10"/>
      <c r="AS85" s="10"/>
      <c r="AT85" s="10"/>
      <c r="AU85" s="84"/>
      <c r="AV85" s="10"/>
      <c r="AW85" s="84"/>
      <c r="AX85" s="87"/>
      <c r="AY85" s="87"/>
      <c r="AZ85" s="87"/>
      <c r="BA85" s="87"/>
      <c r="BB85" s="87"/>
      <c r="BC85" s="87"/>
      <c r="BD85" s="88"/>
      <c r="BE85" s="12"/>
      <c r="BG85" s="83"/>
      <c r="BH85" s="10"/>
      <c r="BI85" s="10"/>
      <c r="BJ85" s="10"/>
      <c r="BK85" s="10"/>
      <c r="BL85" s="10"/>
      <c r="BM85" s="10"/>
      <c r="BN85" s="84"/>
      <c r="BO85" s="10"/>
      <c r="BP85" s="84"/>
      <c r="BQ85" s="87"/>
      <c r="BR85" s="87"/>
      <c r="BS85" s="87"/>
      <c r="BT85" s="87"/>
      <c r="BU85" s="87"/>
      <c r="BV85" s="87"/>
      <c r="BW85" s="88"/>
      <c r="BX85" s="12"/>
      <c r="BZ85" s="83"/>
      <c r="CA85" s="10"/>
      <c r="CB85" s="10"/>
      <c r="CC85" s="10"/>
      <c r="CD85" s="10"/>
      <c r="CE85" s="10"/>
      <c r="CF85" s="10"/>
      <c r="CG85" s="84"/>
      <c r="CH85" s="10"/>
      <c r="CI85" s="84"/>
      <c r="CJ85" s="87"/>
      <c r="CK85" s="87"/>
      <c r="CL85" s="87"/>
      <c r="CM85" s="87"/>
      <c r="CN85" s="87"/>
      <c r="CO85" s="87"/>
      <c r="CP85" s="88"/>
      <c r="CQ85" s="12"/>
      <c r="CR85" s="10"/>
    </row>
    <row r="86" spans="1:104" hidden="1">
      <c r="A86" s="19"/>
      <c r="B86" s="15" t="s">
        <v>66</v>
      </c>
      <c r="L86" s="80"/>
      <c r="M86" s="80"/>
      <c r="N86" s="80"/>
      <c r="O86" s="80"/>
      <c r="P86" s="80"/>
      <c r="Q86" s="80"/>
      <c r="R86" s="80"/>
      <c r="T86" s="78"/>
      <c r="U86" s="15" t="s">
        <v>30</v>
      </c>
      <c r="AE86" s="2"/>
      <c r="AF86" s="2"/>
      <c r="AG86" s="2"/>
      <c r="AH86" s="2"/>
      <c r="AI86" s="2"/>
      <c r="AJ86" s="2"/>
      <c r="AK86" s="2"/>
      <c r="AL86" s="19"/>
      <c r="AN86" s="15" t="s">
        <v>30</v>
      </c>
      <c r="BG86" s="76" t="s">
        <v>30</v>
      </c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Y86" s="19"/>
      <c r="BZ86" s="76" t="s">
        <v>30</v>
      </c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T86" s="89"/>
      <c r="CU86" s="89"/>
      <c r="CV86" s="89"/>
      <c r="CW86" s="89"/>
      <c r="CX86" s="89"/>
      <c r="CY86" s="89"/>
      <c r="CZ86" s="89"/>
    </row>
    <row r="87" spans="1:104" ht="14.25" hidden="1" customHeight="1">
      <c r="A87" s="19"/>
      <c r="B87" s="20"/>
      <c r="C87" s="475">
        <f>B88</f>
        <v>0</v>
      </c>
      <c r="D87" s="476"/>
      <c r="E87" s="477"/>
      <c r="F87" s="475">
        <f>B90</f>
        <v>0</v>
      </c>
      <c r="G87" s="476"/>
      <c r="H87" s="477"/>
      <c r="I87" s="475">
        <f>B92</f>
        <v>0</v>
      </c>
      <c r="J87" s="476"/>
      <c r="K87" s="477"/>
      <c r="L87" s="81" t="s">
        <v>11</v>
      </c>
      <c r="M87" s="82" t="s">
        <v>12</v>
      </c>
      <c r="N87" s="82" t="s">
        <v>13</v>
      </c>
      <c r="O87" s="82" t="s">
        <v>14</v>
      </c>
      <c r="P87" s="82" t="s">
        <v>15</v>
      </c>
      <c r="Q87" s="82" t="s">
        <v>16</v>
      </c>
      <c r="R87" s="82" t="s">
        <v>17</v>
      </c>
      <c r="S87" s="23" t="s">
        <v>18</v>
      </c>
      <c r="T87" s="78"/>
      <c r="U87" s="59"/>
      <c r="V87" s="518" t="str">
        <f>U88</f>
        <v/>
      </c>
      <c r="W87" s="519"/>
      <c r="X87" s="520"/>
      <c r="Y87" s="518" t="str">
        <f>U90</f>
        <v>稲生</v>
      </c>
      <c r="Z87" s="519"/>
      <c r="AA87" s="520"/>
      <c r="AB87" s="475" t="str">
        <f>U90</f>
        <v>稲生</v>
      </c>
      <c r="AC87" s="476"/>
      <c r="AD87" s="478"/>
      <c r="AE87" s="21" t="s">
        <v>11</v>
      </c>
      <c r="AF87" s="22" t="s">
        <v>12</v>
      </c>
      <c r="AG87" s="22" t="s">
        <v>13</v>
      </c>
      <c r="AH87" s="22" t="s">
        <v>14</v>
      </c>
      <c r="AI87" s="22" t="s">
        <v>15</v>
      </c>
      <c r="AJ87" s="22" t="s">
        <v>16</v>
      </c>
      <c r="AK87" s="22" t="s">
        <v>17</v>
      </c>
      <c r="AL87" s="23" t="s">
        <v>18</v>
      </c>
      <c r="AN87" s="59"/>
      <c r="AO87" s="475" t="e">
        <f>AN88</f>
        <v>#REF!</v>
      </c>
      <c r="AP87" s="476"/>
      <c r="AQ87" s="477"/>
      <c r="AR87" s="475" t="str">
        <f>AN90</f>
        <v>国府</v>
      </c>
      <c r="AS87" s="476"/>
      <c r="AT87" s="477"/>
      <c r="AU87" s="475" t="str">
        <f>AN92</f>
        <v>国府</v>
      </c>
      <c r="AV87" s="476"/>
      <c r="AW87" s="477"/>
      <c r="AX87" s="21" t="s">
        <v>11</v>
      </c>
      <c r="AY87" s="22" t="s">
        <v>12</v>
      </c>
      <c r="AZ87" s="22" t="s">
        <v>13</v>
      </c>
      <c r="BA87" s="22" t="s">
        <v>14</v>
      </c>
      <c r="BB87" s="22" t="s">
        <v>15</v>
      </c>
      <c r="BC87" s="22" t="s">
        <v>16</v>
      </c>
      <c r="BD87" s="22" t="s">
        <v>17</v>
      </c>
      <c r="BE87" s="23" t="s">
        <v>18</v>
      </c>
      <c r="BG87" s="59"/>
      <c r="BH87" s="521" t="str">
        <f>BG88</f>
        <v>グランビーノ鈴峰</v>
      </c>
      <c r="BI87" s="522"/>
      <c r="BJ87" s="523"/>
      <c r="BK87" s="521" t="str">
        <f>BG90</f>
        <v>稲生</v>
      </c>
      <c r="BL87" s="522"/>
      <c r="BM87" s="523"/>
      <c r="BN87" s="521" t="str">
        <f>BG92</f>
        <v>稲生</v>
      </c>
      <c r="BO87" s="522"/>
      <c r="BP87" s="572"/>
      <c r="BQ87" s="77" t="s">
        <v>11</v>
      </c>
      <c r="BR87" s="23" t="s">
        <v>12</v>
      </c>
      <c r="BS87" s="23" t="s">
        <v>13</v>
      </c>
      <c r="BT87" s="23" t="s">
        <v>14</v>
      </c>
      <c r="BU87" s="23" t="s">
        <v>15</v>
      </c>
      <c r="BV87" s="23" t="s">
        <v>16</v>
      </c>
      <c r="BW87" s="23" t="s">
        <v>17</v>
      </c>
      <c r="BX87" s="23" t="s">
        <v>18</v>
      </c>
      <c r="BY87" s="19"/>
      <c r="BZ87" s="59"/>
      <c r="CA87" s="521" t="str">
        <f>BZ88</f>
        <v>稲生</v>
      </c>
      <c r="CB87" s="522"/>
      <c r="CC87" s="523"/>
      <c r="CD87" s="569" t="str">
        <f>BZ90</f>
        <v>アレグロッソ旭が丘</v>
      </c>
      <c r="CE87" s="570"/>
      <c r="CF87" s="571"/>
      <c r="CG87" s="569" t="str">
        <f>BZ92</f>
        <v>アレグロッソ旭が丘</v>
      </c>
      <c r="CH87" s="570"/>
      <c r="CI87" s="571"/>
      <c r="CJ87" s="77" t="s">
        <v>11</v>
      </c>
      <c r="CK87" s="23" t="s">
        <v>12</v>
      </c>
      <c r="CL87" s="23" t="s">
        <v>13</v>
      </c>
      <c r="CM87" s="23" t="s">
        <v>14</v>
      </c>
      <c r="CN87" s="23" t="s">
        <v>15</v>
      </c>
      <c r="CO87" s="23" t="s">
        <v>16</v>
      </c>
      <c r="CP87" s="23" t="s">
        <v>17</v>
      </c>
      <c r="CQ87" s="23" t="s">
        <v>18</v>
      </c>
      <c r="CR87" s="22" t="s">
        <v>19</v>
      </c>
    </row>
    <row r="88" spans="1:104" ht="18" hidden="1" customHeight="1">
      <c r="A88" s="19"/>
      <c r="B88" s="489"/>
      <c r="C88" s="27"/>
      <c r="D88" s="28" t="s">
        <v>7</v>
      </c>
      <c r="E88" s="29"/>
      <c r="F88" s="30"/>
      <c r="G88" s="31" t="s">
        <v>7</v>
      </c>
      <c r="H88" s="32"/>
      <c r="I88" s="30"/>
      <c r="J88" s="31" t="s">
        <v>7</v>
      </c>
      <c r="K88" s="32"/>
      <c r="L88" s="515">
        <f>COUNTIF(C89:K89,"○")</f>
        <v>0</v>
      </c>
      <c r="M88" s="483">
        <f>COUNTIF(C89:K89,"×")</f>
        <v>0</v>
      </c>
      <c r="N88" s="483">
        <f>COUNTIF(C89:K89,"△")</f>
        <v>0</v>
      </c>
      <c r="O88" s="483">
        <f>L88*3+N88</f>
        <v>0</v>
      </c>
      <c r="P88" s="483">
        <f>SUM(C88,F88,I88)</f>
        <v>0</v>
      </c>
      <c r="Q88" s="483">
        <f>SUM(E88,H88,K88)</f>
        <v>0</v>
      </c>
      <c r="R88" s="485">
        <f>P88-Q88</f>
        <v>0</v>
      </c>
      <c r="S88" s="501"/>
      <c r="T88" s="78"/>
      <c r="U88" s="489" t="str">
        <f>IF(S88=2,B88,(IF(S90=2,B90,(IF(S92=2,B92,"")))))</f>
        <v/>
      </c>
      <c r="V88" s="27"/>
      <c r="W88" s="28" t="s">
        <v>7</v>
      </c>
      <c r="X88" s="29"/>
      <c r="Y88" s="30"/>
      <c r="Z88" s="31" t="s">
        <v>7</v>
      </c>
      <c r="AA88" s="32"/>
      <c r="AB88" s="30"/>
      <c r="AC88" s="31" t="s">
        <v>7</v>
      </c>
      <c r="AD88" s="32"/>
      <c r="AE88" s="503">
        <f>COUNTIF(V89:AD89,"○")</f>
        <v>0</v>
      </c>
      <c r="AF88" s="497">
        <f>COUNTIF(V89:AD89,"×")</f>
        <v>0</v>
      </c>
      <c r="AG88" s="497">
        <f>COUNTIF(V89:AD89,"△")</f>
        <v>0</v>
      </c>
      <c r="AH88" s="497">
        <f>AE88*3+AG88</f>
        <v>0</v>
      </c>
      <c r="AI88" s="497">
        <f>SUM(V88,Y88,AB88)</f>
        <v>0</v>
      </c>
      <c r="AJ88" s="497">
        <f>SUM(X88,AA88,AD88)</f>
        <v>0</v>
      </c>
      <c r="AK88" s="479">
        <f>AI88-AJ88</f>
        <v>0</v>
      </c>
      <c r="AL88" s="501"/>
      <c r="AN88" s="489" t="e">
        <f>IF(AL78=2,U78,(IF(AL80=2,U82,(IF(AL82=2,#REF!,"")))))</f>
        <v>#REF!</v>
      </c>
      <c r="AO88" s="27"/>
      <c r="AP88" s="28" t="s">
        <v>7</v>
      </c>
      <c r="AQ88" s="29"/>
      <c r="AR88" s="30"/>
      <c r="AS88" s="31" t="s">
        <v>7</v>
      </c>
      <c r="AT88" s="32"/>
      <c r="AU88" s="30"/>
      <c r="AV88" s="31" t="s">
        <v>7</v>
      </c>
      <c r="AW88" s="32"/>
      <c r="AX88" s="503">
        <f>COUNTIF(AO89:AW89,"○")</f>
        <v>0</v>
      </c>
      <c r="AY88" s="497">
        <f>COUNTIF(AO89:AW89,"×")</f>
        <v>0</v>
      </c>
      <c r="AZ88" s="497">
        <f>COUNTIF(AO89:AW89,"△")</f>
        <v>0</v>
      </c>
      <c r="BA88" s="497">
        <f>AX88*3+AZ88</f>
        <v>0</v>
      </c>
      <c r="BB88" s="497">
        <f>SUM(AO88,AR88,AU88)</f>
        <v>0</v>
      </c>
      <c r="BC88" s="497">
        <f>SUM(AQ88,AT88,AW88)</f>
        <v>0</v>
      </c>
      <c r="BD88" s="479">
        <f>BB88-BC88</f>
        <v>0</v>
      </c>
      <c r="BE88" s="501"/>
      <c r="BG88" s="489" t="str">
        <f>IF(BE78=2,AN78,(IF(BE80=2,AN82,(IF(BE82=2,AN80,"")))))</f>
        <v>グランビーノ鈴峰</v>
      </c>
      <c r="BH88" s="27"/>
      <c r="BI88" s="28" t="s">
        <v>7</v>
      </c>
      <c r="BJ88" s="29"/>
      <c r="BK88" s="30"/>
      <c r="BL88" s="31" t="s">
        <v>7</v>
      </c>
      <c r="BM88" s="32"/>
      <c r="BN88" s="30"/>
      <c r="BO88" s="31" t="s">
        <v>7</v>
      </c>
      <c r="BP88" s="32"/>
      <c r="BQ88" s="503">
        <f>COUNTIF(BH89:BP89,"○")</f>
        <v>0</v>
      </c>
      <c r="BR88" s="497">
        <f>COUNTIF(BH89:BP89,"×")</f>
        <v>0</v>
      </c>
      <c r="BS88" s="497">
        <f>COUNTIF(BH89:BP89,"△")</f>
        <v>0</v>
      </c>
      <c r="BT88" s="497">
        <f>BQ88*3+BS88</f>
        <v>0</v>
      </c>
      <c r="BU88" s="497">
        <f>SUM(BH88,BK88,BN88)</f>
        <v>0</v>
      </c>
      <c r="BV88" s="497">
        <f>SUM(BJ88,BM88,BP88)</f>
        <v>0</v>
      </c>
      <c r="BW88" s="479">
        <f>BU88-BV88</f>
        <v>0</v>
      </c>
      <c r="BX88" s="501"/>
      <c r="BY88" s="19"/>
      <c r="BZ88" s="489" t="str">
        <f>IF(BX78=2,BG78,(IF(BX80=2,BG82,(IF(BX82=2,BG80,"")))))</f>
        <v>稲生</v>
      </c>
      <c r="CA88" s="27"/>
      <c r="CB88" s="28" t="s">
        <v>7</v>
      </c>
      <c r="CC88" s="29"/>
      <c r="CD88" s="30"/>
      <c r="CE88" s="31" t="s">
        <v>7</v>
      </c>
      <c r="CF88" s="32"/>
      <c r="CG88" s="30"/>
      <c r="CH88" s="31" t="s">
        <v>7</v>
      </c>
      <c r="CI88" s="32"/>
      <c r="CJ88" s="503">
        <f>COUNTIF(CA89:CI89,"○")</f>
        <v>0</v>
      </c>
      <c r="CK88" s="497">
        <f>COUNTIF(CA89:CI89,"×")</f>
        <v>0</v>
      </c>
      <c r="CL88" s="497">
        <f>COUNTIF(CA89:CI89,"△")</f>
        <v>0</v>
      </c>
      <c r="CM88" s="497">
        <f>CJ88*3+CL88</f>
        <v>0</v>
      </c>
      <c r="CN88" s="497">
        <f>SUM(CA88,CD88,CG88)</f>
        <v>0</v>
      </c>
      <c r="CO88" s="497">
        <f>SUM(CC88,CF88,CI88)</f>
        <v>0</v>
      </c>
      <c r="CP88" s="479">
        <f>CN88-CO88</f>
        <v>0</v>
      </c>
      <c r="CQ88" s="501"/>
      <c r="CR88" s="517" t="str">
        <f>IF(CQ88=1,6,IF(CQ88=2,7,IF(CQ88=3,8,"")))</f>
        <v/>
      </c>
    </row>
    <row r="89" spans="1:104" ht="18" hidden="1" customHeight="1">
      <c r="A89" s="19"/>
      <c r="B89" s="490"/>
      <c r="C89" s="36"/>
      <c r="D89" s="37"/>
      <c r="E89" s="38"/>
      <c r="F89" s="39"/>
      <c r="G89" s="40" t="str">
        <f>IF(F88="","",IF(F88&gt;H88,"○",IF(F88=H88,"△","×")))</f>
        <v/>
      </c>
      <c r="H89" s="41"/>
      <c r="I89" s="39"/>
      <c r="J89" s="40" t="str">
        <f>IF(I88="","",IF(I88&gt;K88,"○",IF(I88=K88,"△","×")))</f>
        <v/>
      </c>
      <c r="K89" s="41"/>
      <c r="L89" s="516"/>
      <c r="M89" s="484"/>
      <c r="N89" s="484"/>
      <c r="O89" s="484"/>
      <c r="P89" s="484"/>
      <c r="Q89" s="484"/>
      <c r="R89" s="486"/>
      <c r="S89" s="502"/>
      <c r="T89" s="78"/>
      <c r="U89" s="490"/>
      <c r="V89" s="36"/>
      <c r="W89" s="37"/>
      <c r="X89" s="38"/>
      <c r="Y89" s="39"/>
      <c r="Z89" s="40" t="str">
        <f>IF(Y88="","",IF(Y88&gt;AA88,"○",IF(Y88=AA88,"△","×")))</f>
        <v/>
      </c>
      <c r="AA89" s="41"/>
      <c r="AB89" s="39"/>
      <c r="AC89" s="40" t="str">
        <f>IF(AB88="","",IF(AB88&gt;AD88,"○",IF(AB88=AD88,"△","×")))</f>
        <v/>
      </c>
      <c r="AD89" s="41"/>
      <c r="AE89" s="504"/>
      <c r="AF89" s="498"/>
      <c r="AG89" s="498"/>
      <c r="AH89" s="498"/>
      <c r="AI89" s="498"/>
      <c r="AJ89" s="498"/>
      <c r="AK89" s="480"/>
      <c r="AL89" s="502"/>
      <c r="AN89" s="490"/>
      <c r="AO89" s="36"/>
      <c r="AP89" s="37"/>
      <c r="AQ89" s="38"/>
      <c r="AR89" s="39"/>
      <c r="AS89" s="40" t="str">
        <f>IF(AR88="","",IF(AR88&gt;AT88,"○",IF(AR88=AT88,"△","×")))</f>
        <v/>
      </c>
      <c r="AT89" s="41"/>
      <c r="AU89" s="39"/>
      <c r="AV89" s="40" t="str">
        <f>IF(AU88="","",IF(AU88&gt;AW88,"○",IF(AU88=AW88,"△","×")))</f>
        <v/>
      </c>
      <c r="AW89" s="41"/>
      <c r="AX89" s="504"/>
      <c r="AY89" s="498"/>
      <c r="AZ89" s="498"/>
      <c r="BA89" s="498"/>
      <c r="BB89" s="498"/>
      <c r="BC89" s="498"/>
      <c r="BD89" s="480"/>
      <c r="BE89" s="502"/>
      <c r="BG89" s="490"/>
      <c r="BH89" s="36"/>
      <c r="BI89" s="37"/>
      <c r="BJ89" s="38"/>
      <c r="BK89" s="39"/>
      <c r="BL89" s="40" t="str">
        <f>IF(BK88="","",IF(BK88&gt;BM88,"○",IF(BK88=BM88,"△","×")))</f>
        <v/>
      </c>
      <c r="BM89" s="41"/>
      <c r="BN89" s="39"/>
      <c r="BO89" s="40" t="str">
        <f>IF(BN88="","",IF(BN88&gt;BP88,"○",IF(BN88=BP88,"△","×")))</f>
        <v/>
      </c>
      <c r="BP89" s="41"/>
      <c r="BQ89" s="504"/>
      <c r="BR89" s="498"/>
      <c r="BS89" s="498"/>
      <c r="BT89" s="498"/>
      <c r="BU89" s="498"/>
      <c r="BV89" s="498"/>
      <c r="BW89" s="480"/>
      <c r="BX89" s="502"/>
      <c r="BY89" s="19"/>
      <c r="BZ89" s="490"/>
      <c r="CA89" s="36"/>
      <c r="CB89" s="37"/>
      <c r="CC89" s="38"/>
      <c r="CD89" s="39"/>
      <c r="CE89" s="40" t="str">
        <f>IF(CD88="","",IF(CD88&gt;CF88,"○",IF(CD88=CF88,"△","×")))</f>
        <v/>
      </c>
      <c r="CF89" s="41"/>
      <c r="CG89" s="39"/>
      <c r="CH89" s="40" t="str">
        <f>IF(CG88="","",IF(CG88&gt;CI88,"○",IF(CG88=CI88,"△","×")))</f>
        <v/>
      </c>
      <c r="CI89" s="41"/>
      <c r="CJ89" s="504"/>
      <c r="CK89" s="498"/>
      <c r="CL89" s="498"/>
      <c r="CM89" s="498"/>
      <c r="CN89" s="498"/>
      <c r="CO89" s="498"/>
      <c r="CP89" s="480"/>
      <c r="CQ89" s="502"/>
      <c r="CR89" s="461"/>
    </row>
    <row r="90" spans="1:104" ht="18" hidden="1" customHeight="1">
      <c r="A90" s="19"/>
      <c r="B90" s="529"/>
      <c r="C90" s="43" t="str">
        <f>IF(H88="","",H88)</f>
        <v/>
      </c>
      <c r="D90" s="44" t="s">
        <v>7</v>
      </c>
      <c r="E90" s="45" t="str">
        <f>IF(F88="","",F88)</f>
        <v/>
      </c>
      <c r="F90" s="27"/>
      <c r="G90" s="28" t="s">
        <v>7</v>
      </c>
      <c r="H90" s="29"/>
      <c r="I90" s="67"/>
      <c r="J90" s="28" t="s">
        <v>7</v>
      </c>
      <c r="K90" s="68"/>
      <c r="L90" s="515">
        <f>COUNTIF(D90:D93,"○")</f>
        <v>0</v>
      </c>
      <c r="M90" s="483">
        <f>COUNTIF(D90:D93,"×")</f>
        <v>0</v>
      </c>
      <c r="N90" s="483">
        <f>COUNTIF(D90:D93,"△")</f>
        <v>0</v>
      </c>
      <c r="O90" s="483">
        <f>L90*3+N90</f>
        <v>0</v>
      </c>
      <c r="P90" s="483">
        <f>SUM(C90,C92)</f>
        <v>0</v>
      </c>
      <c r="Q90" s="483">
        <f>SUM(E90,E92)</f>
        <v>0</v>
      </c>
      <c r="R90" s="485">
        <f>P90-Q90</f>
        <v>0</v>
      </c>
      <c r="S90" s="501"/>
      <c r="T90" s="19"/>
      <c r="U90" s="489" t="str">
        <f>IF(S69=3,B69,(IF(S71=3,B71,(IF(S73=3,B73,"")))))</f>
        <v>稲生</v>
      </c>
      <c r="V90" s="43" t="str">
        <f>IF(AA88="","",AA88)</f>
        <v/>
      </c>
      <c r="W90" s="44" t="s">
        <v>7</v>
      </c>
      <c r="X90" s="45" t="str">
        <f>IF(Y88="","",Y88)</f>
        <v/>
      </c>
      <c r="Y90" s="27"/>
      <c r="Z90" s="28" t="s">
        <v>7</v>
      </c>
      <c r="AA90" s="29"/>
      <c r="AB90" s="67"/>
      <c r="AC90" s="28" t="s">
        <v>7</v>
      </c>
      <c r="AD90" s="68"/>
      <c r="AE90" s="503">
        <f>COUNTIF(W90:W93,"○")</f>
        <v>0</v>
      </c>
      <c r="AF90" s="497">
        <f>COUNTIF(W90:W93,"×")</f>
        <v>0</v>
      </c>
      <c r="AG90" s="497">
        <f>COUNTIF(W90:W93,"△")</f>
        <v>0</v>
      </c>
      <c r="AH90" s="497">
        <f>AE90*3+AG90</f>
        <v>0</v>
      </c>
      <c r="AI90" s="497">
        <f>SUM(V90,V92)</f>
        <v>0</v>
      </c>
      <c r="AJ90" s="497">
        <f>SUM(X90,X92)</f>
        <v>0</v>
      </c>
      <c r="AK90" s="479">
        <f>AI90-AJ90</f>
        <v>0</v>
      </c>
      <c r="AL90" s="501"/>
      <c r="AN90" s="489" t="str">
        <f>IF(AL107=3,U107,(IF(AL109=3,U109,(IF(AL111=3,U111,"")))))</f>
        <v>国府</v>
      </c>
      <c r="AO90" s="43" t="str">
        <f>IF(AT88="","",AT88)</f>
        <v/>
      </c>
      <c r="AP90" s="44" t="s">
        <v>7</v>
      </c>
      <c r="AQ90" s="45" t="str">
        <f>IF(AR88="","",AR88)</f>
        <v/>
      </c>
      <c r="AR90" s="27"/>
      <c r="AS90" s="28" t="s">
        <v>7</v>
      </c>
      <c r="AT90" s="29"/>
      <c r="AU90" s="67"/>
      <c r="AV90" s="28" t="s">
        <v>7</v>
      </c>
      <c r="AW90" s="68"/>
      <c r="AX90" s="503">
        <f>COUNTIF(AP90:AP93,"○")</f>
        <v>0</v>
      </c>
      <c r="AY90" s="497">
        <f>COUNTIF(AP90:AP93,"×")</f>
        <v>0</v>
      </c>
      <c r="AZ90" s="497">
        <f>COUNTIF(AP90:AP93,"△")</f>
        <v>0</v>
      </c>
      <c r="BA90" s="497">
        <f>AX90*3+AZ90</f>
        <v>0</v>
      </c>
      <c r="BB90" s="497">
        <f>SUM(AO90,AO92)</f>
        <v>0</v>
      </c>
      <c r="BC90" s="497">
        <f>SUM(AQ90,AQ92)</f>
        <v>0</v>
      </c>
      <c r="BD90" s="479">
        <f>BB90-BC90</f>
        <v>0</v>
      </c>
      <c r="BE90" s="501"/>
      <c r="BG90" s="489" t="str">
        <f>IF(BE107=3,AN107,(IF(BE109=3,AN109,(IF(BE111=3,AN111,"")))))</f>
        <v>稲生</v>
      </c>
      <c r="BH90" s="51" t="str">
        <f>IF(BM88="","",BM88)</f>
        <v/>
      </c>
      <c r="BI90" s="31" t="s">
        <v>7</v>
      </c>
      <c r="BJ90" s="52" t="str">
        <f>IF(BK88="","",BK88)</f>
        <v/>
      </c>
      <c r="BK90" s="27"/>
      <c r="BL90" s="28" t="s">
        <v>7</v>
      </c>
      <c r="BM90" s="29"/>
      <c r="BN90" s="67"/>
      <c r="BO90" s="28" t="s">
        <v>7</v>
      </c>
      <c r="BP90" s="68"/>
      <c r="BQ90" s="503">
        <f>COUNTIF(BI90:BI93,"○")</f>
        <v>0</v>
      </c>
      <c r="BR90" s="497">
        <f>COUNTIF(BI90:BI93,"×")</f>
        <v>0</v>
      </c>
      <c r="BS90" s="497">
        <f>COUNTIF(BI90:BI93,"△")</f>
        <v>0</v>
      </c>
      <c r="BT90" s="497">
        <f>BQ90*3+BS90</f>
        <v>0</v>
      </c>
      <c r="BU90" s="497">
        <f>SUM(BH90,BH92)</f>
        <v>0</v>
      </c>
      <c r="BV90" s="497">
        <f>SUM(BJ90,BJ92)</f>
        <v>0</v>
      </c>
      <c r="BW90" s="479">
        <f>BU90-BV90</f>
        <v>0</v>
      </c>
      <c r="BX90" s="501"/>
      <c r="BY90" s="19"/>
      <c r="BZ90" s="489" t="str">
        <f>IF(BX107=3,BG107,(IF(BX109=3,BG109,(IF(BX111=3,BG111,"")))))</f>
        <v>アレグロッソ旭が丘</v>
      </c>
      <c r="CA90" s="51" t="str">
        <f>IF(CF88="","",CF88)</f>
        <v/>
      </c>
      <c r="CB90" s="31" t="s">
        <v>7</v>
      </c>
      <c r="CC90" s="52" t="str">
        <f>IF(CD88="","",CD88)</f>
        <v/>
      </c>
      <c r="CD90" s="27"/>
      <c r="CE90" s="28" t="s">
        <v>7</v>
      </c>
      <c r="CF90" s="29"/>
      <c r="CG90" s="67"/>
      <c r="CH90" s="28" t="s">
        <v>7</v>
      </c>
      <c r="CI90" s="68"/>
      <c r="CJ90" s="503">
        <f>COUNTIF(CB90:CB93,"○")</f>
        <v>0</v>
      </c>
      <c r="CK90" s="497">
        <f>COUNTIF(CB90:CB93,"×")</f>
        <v>0</v>
      </c>
      <c r="CL90" s="497">
        <f>COUNTIF(CB90:CB93,"△")</f>
        <v>0</v>
      </c>
      <c r="CM90" s="497">
        <f>CJ90*3+CL90</f>
        <v>0</v>
      </c>
      <c r="CN90" s="497">
        <f>SUM(CA90,CA92)</f>
        <v>0</v>
      </c>
      <c r="CO90" s="497">
        <f>SUM(CC90,CC92)</f>
        <v>0</v>
      </c>
      <c r="CP90" s="479">
        <f>CN90-CO90</f>
        <v>0</v>
      </c>
      <c r="CQ90" s="501"/>
      <c r="CR90" s="517" t="str">
        <f>IF(CQ90=1,6,IF(CQ90=2,7,IF(CQ90=3,8,"")))</f>
        <v/>
      </c>
    </row>
    <row r="91" spans="1:104" ht="18" hidden="1" customHeight="1">
      <c r="A91" s="19"/>
      <c r="B91" s="490"/>
      <c r="C91" s="46"/>
      <c r="D91" s="47" t="str">
        <f>IF(C90="","",IF(C90&gt;E90,"○",IF(C90=E90,"△","×")))</f>
        <v/>
      </c>
      <c r="E91" s="48"/>
      <c r="F91" s="49"/>
      <c r="G91" s="37" t="str">
        <f>IF(F90="","",IF(F90&gt;H90,"○",IF(F90=H90,"△","×")))</f>
        <v/>
      </c>
      <c r="H91" s="50"/>
      <c r="I91" s="49"/>
      <c r="J91" s="37" t="str">
        <f>IF(I90="","",IF(I90&gt;K90,"○",IF(I90=K90,"△","×")))</f>
        <v/>
      </c>
      <c r="K91" s="50"/>
      <c r="L91" s="516"/>
      <c r="M91" s="484"/>
      <c r="N91" s="484"/>
      <c r="O91" s="484"/>
      <c r="P91" s="484"/>
      <c r="Q91" s="484"/>
      <c r="R91" s="486"/>
      <c r="S91" s="502"/>
      <c r="T91" s="19"/>
      <c r="U91" s="490"/>
      <c r="V91" s="46"/>
      <c r="W91" s="47" t="str">
        <f>IF(V90="","",IF(V90&gt;X90,"○",IF(V90=X90,"△","×")))</f>
        <v/>
      </c>
      <c r="X91" s="48"/>
      <c r="Y91" s="49"/>
      <c r="Z91" s="37" t="str">
        <f>IF(Y90="","",IF(Y90&gt;AA90,"○",IF(Y90=AA90,"△","×")))</f>
        <v/>
      </c>
      <c r="AA91" s="50"/>
      <c r="AB91" s="49"/>
      <c r="AC91" s="37" t="str">
        <f>IF(AB90="","",IF(AB90&gt;AD90,"○",IF(AB90=AD90,"△","×")))</f>
        <v/>
      </c>
      <c r="AD91" s="50"/>
      <c r="AE91" s="504"/>
      <c r="AF91" s="498"/>
      <c r="AG91" s="498"/>
      <c r="AH91" s="498"/>
      <c r="AI91" s="498"/>
      <c r="AJ91" s="498"/>
      <c r="AK91" s="480"/>
      <c r="AL91" s="502"/>
      <c r="AN91" s="490"/>
      <c r="AO91" s="46"/>
      <c r="AP91" s="47" t="str">
        <f>IF(AO90="","",IF(AO90&gt;AQ90,"○",IF(AO90=AQ90,"△","×")))</f>
        <v/>
      </c>
      <c r="AQ91" s="48"/>
      <c r="AR91" s="49"/>
      <c r="AS91" s="37" t="str">
        <f>IF(AR90="","",IF(AR90&gt;AT90,"○",IF(AR90=AT90,"△","×")))</f>
        <v/>
      </c>
      <c r="AT91" s="50"/>
      <c r="AU91" s="49"/>
      <c r="AV91" s="37" t="str">
        <f>IF(AU90="","",IF(AU90&gt;AW90,"○",IF(AU90=AW90,"△","×")))</f>
        <v/>
      </c>
      <c r="AW91" s="50"/>
      <c r="AX91" s="504"/>
      <c r="AY91" s="498"/>
      <c r="AZ91" s="498"/>
      <c r="BA91" s="498"/>
      <c r="BB91" s="498"/>
      <c r="BC91" s="498"/>
      <c r="BD91" s="480"/>
      <c r="BE91" s="502"/>
      <c r="BG91" s="490"/>
      <c r="BH91" s="46"/>
      <c r="BI91" s="40" t="str">
        <f>IF(BH90="","",IF(BH90&gt;BJ90,"○",IF(BH90=BJ90,"△","×")))</f>
        <v/>
      </c>
      <c r="BJ91" s="48"/>
      <c r="BK91" s="49"/>
      <c r="BL91" s="37" t="str">
        <f>IF(BK90="","",IF(BK90&gt;BM90,"○",IF(BK90=BM90,"△","×")))</f>
        <v/>
      </c>
      <c r="BM91" s="50"/>
      <c r="BN91" s="49"/>
      <c r="BO91" s="37" t="str">
        <f>IF(BN90="","",IF(BN90&gt;BP90,"○",IF(BN90=BP90,"△","×")))</f>
        <v/>
      </c>
      <c r="BP91" s="50"/>
      <c r="BQ91" s="504"/>
      <c r="BR91" s="498"/>
      <c r="BS91" s="498"/>
      <c r="BT91" s="498"/>
      <c r="BU91" s="498"/>
      <c r="BV91" s="498"/>
      <c r="BW91" s="480"/>
      <c r="BX91" s="502"/>
      <c r="BY91" s="19"/>
      <c r="BZ91" s="490"/>
      <c r="CA91" s="46"/>
      <c r="CB91" s="40" t="str">
        <f>IF(CA90="","",IF(CA90&gt;CC90,"○",IF(CA90=CC90,"△","×")))</f>
        <v/>
      </c>
      <c r="CC91" s="48"/>
      <c r="CD91" s="49"/>
      <c r="CE91" s="37" t="str">
        <f>IF(CD90="","",IF(CD90&gt;CF90,"○",IF(CD90=CF90,"△","×")))</f>
        <v/>
      </c>
      <c r="CF91" s="50"/>
      <c r="CG91" s="49"/>
      <c r="CH91" s="37" t="str">
        <f>IF(CG90="","",IF(CG90&gt;CI90,"○",IF(CG90=CI90,"△","×")))</f>
        <v/>
      </c>
      <c r="CI91" s="50"/>
      <c r="CJ91" s="504"/>
      <c r="CK91" s="498"/>
      <c r="CL91" s="498"/>
      <c r="CM91" s="498"/>
      <c r="CN91" s="498"/>
      <c r="CO91" s="498"/>
      <c r="CP91" s="480"/>
      <c r="CQ91" s="502"/>
      <c r="CR91" s="461"/>
    </row>
    <row r="92" spans="1:104" ht="18" hidden="1" customHeight="1">
      <c r="A92" s="19"/>
      <c r="B92" s="489"/>
      <c r="C92" s="43" t="str">
        <f>IF(K88="","",K88)</f>
        <v/>
      </c>
      <c r="D92" s="44" t="s">
        <v>7</v>
      </c>
      <c r="E92" s="45" t="str">
        <f>IF(I88="","",I88)</f>
        <v/>
      </c>
      <c r="F92" s="27" t="str">
        <f>IF(K90="","",K90)</f>
        <v/>
      </c>
      <c r="G92" s="28" t="s">
        <v>7</v>
      </c>
      <c r="H92" s="29" t="str">
        <f>IF(I90="","",I90)</f>
        <v/>
      </c>
      <c r="I92" s="27"/>
      <c r="J92" s="28" t="s">
        <v>7</v>
      </c>
      <c r="K92" s="29"/>
      <c r="L92" s="533">
        <f>COUNTIF(C93:K93,"○")</f>
        <v>0</v>
      </c>
      <c r="M92" s="535">
        <f>COUNTIF(C93:K93,"×")</f>
        <v>0</v>
      </c>
      <c r="N92" s="535">
        <f>COUNTIF(C93:K93,"△")</f>
        <v>0</v>
      </c>
      <c r="O92" s="535">
        <f>L92*3+N92</f>
        <v>0</v>
      </c>
      <c r="P92" s="535">
        <f>SUM(C92,F92,I92)</f>
        <v>0</v>
      </c>
      <c r="Q92" s="535">
        <f>SUM(E92,H92,K92)</f>
        <v>0</v>
      </c>
      <c r="R92" s="575">
        <f>P92-Q92</f>
        <v>0</v>
      </c>
      <c r="S92" s="541"/>
      <c r="T92" s="78"/>
      <c r="U92" s="489" t="str">
        <f>U90</f>
        <v>稲生</v>
      </c>
      <c r="V92" s="43" t="str">
        <f>IF(AD88="","",AD88)</f>
        <v/>
      </c>
      <c r="W92" s="44" t="s">
        <v>7</v>
      </c>
      <c r="X92" s="45" t="str">
        <f>IF(AB88="","",AB88)</f>
        <v/>
      </c>
      <c r="Y92" s="27" t="str">
        <f>IF(AD90="","",AD90)</f>
        <v/>
      </c>
      <c r="Z92" s="28" t="s">
        <v>7</v>
      </c>
      <c r="AA92" s="29" t="str">
        <f>IF(AB90="","",AB90)</f>
        <v/>
      </c>
      <c r="AB92" s="27"/>
      <c r="AC92" s="28" t="s">
        <v>7</v>
      </c>
      <c r="AD92" s="29"/>
      <c r="AE92" s="543">
        <f>COUNTIF(V93:AD93,"○")</f>
        <v>0</v>
      </c>
      <c r="AF92" s="537">
        <f>COUNTIF(V93:AD93,"×")</f>
        <v>0</v>
      </c>
      <c r="AG92" s="537">
        <f>COUNTIF(V93:AD93,"△")</f>
        <v>0</v>
      </c>
      <c r="AH92" s="537">
        <f>AE92*3+AG92</f>
        <v>0</v>
      </c>
      <c r="AI92" s="537">
        <f>SUM(V92,Y92,AB92)</f>
        <v>0</v>
      </c>
      <c r="AJ92" s="537">
        <f>SUM(X92,AA92,AD92)</f>
        <v>0</v>
      </c>
      <c r="AK92" s="539">
        <f>AI92-AJ92</f>
        <v>0</v>
      </c>
      <c r="AL92" s="541"/>
      <c r="AN92" s="489" t="str">
        <f>AN90</f>
        <v>国府</v>
      </c>
      <c r="AO92" s="43" t="str">
        <f>IF(AW88="","",AW88)</f>
        <v/>
      </c>
      <c r="AP92" s="44" t="s">
        <v>7</v>
      </c>
      <c r="AQ92" s="45" t="str">
        <f>IF(AU88="","",AU88)</f>
        <v/>
      </c>
      <c r="AR92" s="27" t="str">
        <f>IF(AW90="","",AW90)</f>
        <v/>
      </c>
      <c r="AS92" s="28" t="s">
        <v>7</v>
      </c>
      <c r="AT92" s="29" t="str">
        <f>IF(AU90="","",AU90)</f>
        <v/>
      </c>
      <c r="AU92" s="27"/>
      <c r="AV92" s="28" t="s">
        <v>7</v>
      </c>
      <c r="AW92" s="29"/>
      <c r="AX92" s="577">
        <f>COUNTIF(AO93:AW93,"○")</f>
        <v>0</v>
      </c>
      <c r="AY92" s="579">
        <f>COUNTIF(AO93:AW93,"×")</f>
        <v>0</v>
      </c>
      <c r="AZ92" s="579">
        <f>COUNTIF(AO93:AW93,"△")</f>
        <v>0</v>
      </c>
      <c r="BA92" s="579">
        <f>AX92*3+AZ92</f>
        <v>0</v>
      </c>
      <c r="BB92" s="579">
        <f>SUM(AO92,AR92,AU92)</f>
        <v>0</v>
      </c>
      <c r="BC92" s="579">
        <f>SUM(AQ92,AT92,AW92)</f>
        <v>0</v>
      </c>
      <c r="BD92" s="581">
        <f>BB92-BC92</f>
        <v>0</v>
      </c>
      <c r="BE92" s="583"/>
      <c r="BG92" s="489" t="str">
        <f>BG90</f>
        <v>稲生</v>
      </c>
      <c r="BH92" s="51" t="str">
        <f>IF(BP88="","",BP88)</f>
        <v/>
      </c>
      <c r="BI92" s="31" t="s">
        <v>7</v>
      </c>
      <c r="BJ92" s="52" t="str">
        <f>IF(BN88="","",BN88)</f>
        <v/>
      </c>
      <c r="BK92" s="27" t="str">
        <f>IF(BP90="","",BP90)</f>
        <v/>
      </c>
      <c r="BL92" s="28" t="s">
        <v>7</v>
      </c>
      <c r="BM92" s="29" t="str">
        <f>IF(BN90="","",BN90)</f>
        <v/>
      </c>
      <c r="BN92" s="27"/>
      <c r="BO92" s="28" t="s">
        <v>7</v>
      </c>
      <c r="BP92" s="29"/>
      <c r="BQ92" s="577">
        <f>COUNTIF(BH93:BP93,"○")</f>
        <v>0</v>
      </c>
      <c r="BR92" s="579">
        <f>COUNTIF(BH93:BP93,"×")</f>
        <v>0</v>
      </c>
      <c r="BS92" s="579">
        <f>COUNTIF(BH93:BP93,"△")</f>
        <v>0</v>
      </c>
      <c r="BT92" s="579">
        <f>BQ92*3+BS92</f>
        <v>0</v>
      </c>
      <c r="BU92" s="579">
        <f>SUM(BH92,BK92,BN92)</f>
        <v>0</v>
      </c>
      <c r="BV92" s="579">
        <f>SUM(BJ92,BM92,BP92)</f>
        <v>0</v>
      </c>
      <c r="BW92" s="581">
        <f>BU92-BV92</f>
        <v>0</v>
      </c>
      <c r="BX92" s="583"/>
      <c r="BY92" s="19"/>
      <c r="BZ92" s="489" t="str">
        <f>BZ90</f>
        <v>アレグロッソ旭が丘</v>
      </c>
      <c r="CA92" s="51" t="str">
        <f>IF(CI88="","",CI88)</f>
        <v/>
      </c>
      <c r="CB92" s="31" t="s">
        <v>7</v>
      </c>
      <c r="CC92" s="52" t="str">
        <f>IF(CG88="","",CG88)</f>
        <v/>
      </c>
      <c r="CD92" s="27" t="str">
        <f>IF(CI90="","",CI90)</f>
        <v/>
      </c>
      <c r="CE92" s="28" t="s">
        <v>7</v>
      </c>
      <c r="CF92" s="29" t="str">
        <f>IF(CG90="","",CG90)</f>
        <v/>
      </c>
      <c r="CG92" s="27"/>
      <c r="CH92" s="28" t="s">
        <v>7</v>
      </c>
      <c r="CI92" s="29"/>
      <c r="CJ92" s="577">
        <f>COUNTIF(CA93:CI93,"○")</f>
        <v>0</v>
      </c>
      <c r="CK92" s="579">
        <f>COUNTIF(CA93:CI93,"×")</f>
        <v>0</v>
      </c>
      <c r="CL92" s="579">
        <f>COUNTIF(CA93:CI93,"△")</f>
        <v>0</v>
      </c>
      <c r="CM92" s="579">
        <f>CJ92*3+CL92</f>
        <v>0</v>
      </c>
      <c r="CN92" s="579">
        <f>SUM(CA92,CD92,CG92)</f>
        <v>0</v>
      </c>
      <c r="CO92" s="579">
        <f>SUM(CC92,CF92,CI92)</f>
        <v>0</v>
      </c>
      <c r="CP92" s="581">
        <f>CN92-CO92</f>
        <v>0</v>
      </c>
      <c r="CQ92" s="583"/>
      <c r="CR92" s="585" t="str">
        <f>IF(CQ92=1,4,IF(CQ92=2,5,IF(CQ92=3,6,"")))</f>
        <v/>
      </c>
    </row>
    <row r="93" spans="1:104" ht="18" hidden="1" customHeight="1">
      <c r="A93" s="19"/>
      <c r="B93" s="490"/>
      <c r="C93" s="46"/>
      <c r="D93" s="47" t="str">
        <f>IF(C92="","",IF(C92&gt;E92,"○",IF(C92=E92,"△","×")))</f>
        <v/>
      </c>
      <c r="E93" s="48"/>
      <c r="F93" s="36"/>
      <c r="G93" s="37" t="str">
        <f>IF(F92="","",IF(F92&gt;H92,"○",IF(F92=H92,"△","×")))</f>
        <v/>
      </c>
      <c r="H93" s="38"/>
      <c r="I93" s="49"/>
      <c r="J93" s="37" t="str">
        <f>IF(I92="","",IF(I92&gt;K92,"○",IF(I92=K92,"△","×")))</f>
        <v/>
      </c>
      <c r="K93" s="50"/>
      <c r="L93" s="534"/>
      <c r="M93" s="536"/>
      <c r="N93" s="536"/>
      <c r="O93" s="536"/>
      <c r="P93" s="536"/>
      <c r="Q93" s="536"/>
      <c r="R93" s="576"/>
      <c r="S93" s="542"/>
      <c r="T93" s="78"/>
      <c r="U93" s="490"/>
      <c r="V93" s="46"/>
      <c r="W93" s="47" t="str">
        <f>IF(V92="","",IF(V92&gt;X92,"○",IF(V92=X92,"△","×")))</f>
        <v/>
      </c>
      <c r="X93" s="48"/>
      <c r="Y93" s="36"/>
      <c r="Z93" s="37" t="str">
        <f>IF(Y92="","",IF(Y92&gt;AA92,"○",IF(Y92=AA92,"△","×")))</f>
        <v/>
      </c>
      <c r="AA93" s="38"/>
      <c r="AB93" s="49"/>
      <c r="AC93" s="37" t="str">
        <f>IF(AB92="","",IF(AB92&gt;AD92,"○",IF(AB92=AD92,"△","×")))</f>
        <v/>
      </c>
      <c r="AD93" s="50"/>
      <c r="AE93" s="544"/>
      <c r="AF93" s="538"/>
      <c r="AG93" s="538"/>
      <c r="AH93" s="538"/>
      <c r="AI93" s="538"/>
      <c r="AJ93" s="538"/>
      <c r="AK93" s="540"/>
      <c r="AL93" s="542"/>
      <c r="AN93" s="490"/>
      <c r="AO93" s="46"/>
      <c r="AP93" s="47" t="str">
        <f>IF(AO92="","",IF(AO92&gt;AQ92,"○",IF(AO92=AQ92,"△","×")))</f>
        <v/>
      </c>
      <c r="AQ93" s="48"/>
      <c r="AR93" s="36"/>
      <c r="AS93" s="37" t="str">
        <f>IF(AR92="","",IF(AR92&gt;AT92,"○",IF(AR92=AT92,"△","×")))</f>
        <v/>
      </c>
      <c r="AT93" s="38"/>
      <c r="AU93" s="49"/>
      <c r="AV93" s="37" t="str">
        <f>IF(AU92="","",IF(AU92&gt;AW92,"○",IF(AU92=AW92,"△","×")))</f>
        <v/>
      </c>
      <c r="AW93" s="50"/>
      <c r="AX93" s="578"/>
      <c r="AY93" s="580"/>
      <c r="AZ93" s="580"/>
      <c r="BA93" s="580"/>
      <c r="BB93" s="580"/>
      <c r="BC93" s="580"/>
      <c r="BD93" s="582"/>
      <c r="BE93" s="584"/>
      <c r="BG93" s="490"/>
      <c r="BH93" s="46"/>
      <c r="BI93" s="40" t="str">
        <f>IF(BH92="","",IF(BH92&gt;BJ92,"○",IF(BH92=BJ92,"△","×")))</f>
        <v/>
      </c>
      <c r="BJ93" s="48"/>
      <c r="BK93" s="36"/>
      <c r="BL93" s="37" t="str">
        <f>IF(BK92="","",IF(BK92&gt;BM92,"○",IF(BK92=BM92,"△","×")))</f>
        <v/>
      </c>
      <c r="BM93" s="38"/>
      <c r="BN93" s="49"/>
      <c r="BO93" s="37" t="str">
        <f>IF(BN92="","",IF(BN92&gt;BP92,"○",IF(BN92=BP92,"△","×")))</f>
        <v/>
      </c>
      <c r="BP93" s="50"/>
      <c r="BQ93" s="578"/>
      <c r="BR93" s="580"/>
      <c r="BS93" s="580"/>
      <c r="BT93" s="580"/>
      <c r="BU93" s="580"/>
      <c r="BV93" s="580"/>
      <c r="BW93" s="582"/>
      <c r="BX93" s="584"/>
      <c r="BY93" s="19"/>
      <c r="BZ93" s="490"/>
      <c r="CA93" s="46"/>
      <c r="CB93" s="40" t="str">
        <f>IF(CA92="","",IF(CA92&gt;CC92,"○",IF(CA92=CC92,"△","×")))</f>
        <v/>
      </c>
      <c r="CC93" s="48"/>
      <c r="CD93" s="36"/>
      <c r="CE93" s="37" t="str">
        <f>IF(CD92="","",IF(CD92&gt;CF92,"○",IF(CD92=CF92,"△","×")))</f>
        <v/>
      </c>
      <c r="CF93" s="38"/>
      <c r="CG93" s="49"/>
      <c r="CH93" s="37" t="str">
        <f>IF(CG92="","",IF(CG92&gt;CI92,"○",IF(CG92=CI92,"△","×")))</f>
        <v/>
      </c>
      <c r="CI93" s="50"/>
      <c r="CJ93" s="578"/>
      <c r="CK93" s="580"/>
      <c r="CL93" s="580"/>
      <c r="CM93" s="580"/>
      <c r="CN93" s="580"/>
      <c r="CO93" s="580"/>
      <c r="CP93" s="582"/>
      <c r="CQ93" s="584"/>
      <c r="CR93" s="586"/>
    </row>
    <row r="94" spans="1:104">
      <c r="A94" s="19"/>
      <c r="L94" s="80"/>
      <c r="M94" s="80"/>
      <c r="N94" s="80"/>
      <c r="O94" s="80"/>
      <c r="P94" s="80"/>
      <c r="Q94" s="80"/>
      <c r="R94" s="80"/>
      <c r="T94" s="78"/>
      <c r="AE94" s="2"/>
      <c r="AF94" s="2"/>
      <c r="AG94" s="2"/>
      <c r="AH94" s="2"/>
      <c r="AI94" s="2"/>
      <c r="AJ94" s="2"/>
      <c r="AK94" s="2"/>
      <c r="AL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</row>
    <row r="95" spans="1:104">
      <c r="A95" s="19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90"/>
      <c r="M95" s="90"/>
      <c r="N95" s="90"/>
      <c r="O95" s="90"/>
      <c r="P95" s="90"/>
      <c r="Q95" s="90"/>
      <c r="R95" s="90"/>
      <c r="S95" s="63"/>
      <c r="T95" s="19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3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3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1"/>
      <c r="BS95" s="61"/>
      <c r="BT95" s="61"/>
      <c r="BU95" s="61"/>
      <c r="BV95" s="61"/>
      <c r="BW95" s="61"/>
      <c r="BX95" s="61"/>
      <c r="BY95" s="19"/>
      <c r="BZ95" s="61"/>
      <c r="CA95" s="61"/>
      <c r="CB95" s="61"/>
      <c r="CC95" s="61"/>
      <c r="CD95" s="61"/>
      <c r="CE95" s="61"/>
      <c r="CF95" s="61"/>
      <c r="CG95" s="61"/>
      <c r="CH95" s="61"/>
      <c r="CI95" s="61"/>
      <c r="CJ95" s="61"/>
      <c r="CK95" s="61"/>
      <c r="CL95" s="61"/>
      <c r="CM95" s="61"/>
      <c r="CN95" s="61"/>
      <c r="CO95" s="61"/>
      <c r="CP95" s="61"/>
      <c r="CQ95" s="61"/>
      <c r="CR95" s="61"/>
    </row>
    <row r="96" spans="1:104">
      <c r="A96" s="19"/>
      <c r="B96" s="15" t="s">
        <v>67</v>
      </c>
      <c r="L96" s="80"/>
      <c r="M96" s="80"/>
      <c r="N96" s="80"/>
      <c r="O96" s="80"/>
      <c r="P96" s="80"/>
      <c r="Q96" s="80"/>
      <c r="R96" s="80"/>
      <c r="S96" s="60"/>
      <c r="T96" s="19"/>
      <c r="U96" s="15" t="s">
        <v>35</v>
      </c>
      <c r="AE96" s="2"/>
      <c r="AF96" s="2"/>
      <c r="AG96" s="2"/>
      <c r="AH96" s="2"/>
      <c r="AI96" s="2"/>
      <c r="AJ96" s="2"/>
      <c r="AK96" s="2"/>
      <c r="AL96" s="19"/>
      <c r="AN96" s="15" t="s">
        <v>35</v>
      </c>
      <c r="BG96" s="76" t="s">
        <v>35</v>
      </c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Y96" s="19"/>
      <c r="BZ96" s="76" t="s">
        <v>35</v>
      </c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</row>
    <row r="97" spans="1:96">
      <c r="A97" s="19"/>
      <c r="B97" s="20"/>
      <c r="C97" s="475" t="str">
        <f>B98</f>
        <v>愛宕レアル</v>
      </c>
      <c r="D97" s="476"/>
      <c r="E97" s="477"/>
      <c r="F97" s="475" t="str">
        <f>B100</f>
        <v>アレグロッソ旭が丘</v>
      </c>
      <c r="G97" s="476"/>
      <c r="H97" s="477"/>
      <c r="I97" s="475" t="str">
        <f>B102</f>
        <v>愛宕バルサ</v>
      </c>
      <c r="J97" s="476"/>
      <c r="K97" s="477"/>
      <c r="L97" s="81" t="s">
        <v>11</v>
      </c>
      <c r="M97" s="82" t="s">
        <v>12</v>
      </c>
      <c r="N97" s="82" t="s">
        <v>13</v>
      </c>
      <c r="O97" s="82" t="s">
        <v>14</v>
      </c>
      <c r="P97" s="82" t="s">
        <v>15</v>
      </c>
      <c r="Q97" s="82" t="s">
        <v>16</v>
      </c>
      <c r="R97" s="82" t="s">
        <v>17</v>
      </c>
      <c r="S97" s="23" t="s">
        <v>18</v>
      </c>
      <c r="T97" s="19"/>
      <c r="U97" s="20"/>
      <c r="V97" s="475" t="str">
        <f>U98</f>
        <v>愛宕バルサ</v>
      </c>
      <c r="W97" s="476"/>
      <c r="X97" s="477"/>
      <c r="Y97" s="475" t="str">
        <f>U100</f>
        <v>SAKAEオレンジ</v>
      </c>
      <c r="Z97" s="476"/>
      <c r="AA97" s="477"/>
      <c r="AB97" s="475" t="str">
        <f>U102</f>
        <v>愛宕レアル</v>
      </c>
      <c r="AC97" s="476"/>
      <c r="AD97" s="477"/>
      <c r="AE97" s="21" t="s">
        <v>11</v>
      </c>
      <c r="AF97" s="22" t="s">
        <v>12</v>
      </c>
      <c r="AG97" s="22" t="s">
        <v>13</v>
      </c>
      <c r="AH97" s="22" t="s">
        <v>14</v>
      </c>
      <c r="AI97" s="22" t="s">
        <v>15</v>
      </c>
      <c r="AJ97" s="22" t="s">
        <v>16</v>
      </c>
      <c r="AK97" s="22" t="s">
        <v>17</v>
      </c>
      <c r="AL97" s="23" t="s">
        <v>18</v>
      </c>
      <c r="AN97" s="20"/>
      <c r="AO97" s="475" t="str">
        <f>AN98</f>
        <v>SAKAEホワイト</v>
      </c>
      <c r="AP97" s="476"/>
      <c r="AQ97" s="477"/>
      <c r="AR97" s="475" t="str">
        <f>AN100</f>
        <v>愛宕バルサ</v>
      </c>
      <c r="AS97" s="476"/>
      <c r="AT97" s="477"/>
      <c r="AU97" s="475" t="str">
        <f>AN102</f>
        <v>KAWANO</v>
      </c>
      <c r="AV97" s="476"/>
      <c r="AW97" s="478"/>
      <c r="AX97" s="21" t="s">
        <v>11</v>
      </c>
      <c r="AY97" s="22" t="s">
        <v>12</v>
      </c>
      <c r="AZ97" s="22" t="s">
        <v>13</v>
      </c>
      <c r="BA97" s="22" t="s">
        <v>14</v>
      </c>
      <c r="BB97" s="22" t="s">
        <v>15</v>
      </c>
      <c r="BC97" s="22" t="s">
        <v>16</v>
      </c>
      <c r="BD97" s="22" t="s">
        <v>17</v>
      </c>
      <c r="BE97" s="23" t="s">
        <v>18</v>
      </c>
      <c r="BG97" s="20"/>
      <c r="BH97" s="521" t="str">
        <f>BG98</f>
        <v>SAKAEオレンジ</v>
      </c>
      <c r="BI97" s="522"/>
      <c r="BJ97" s="523"/>
      <c r="BK97" s="521" t="str">
        <f>BG100</f>
        <v>KAWANO</v>
      </c>
      <c r="BL97" s="522"/>
      <c r="BM97" s="523"/>
      <c r="BN97" s="521" t="str">
        <f>BG102</f>
        <v>愛宕レアル</v>
      </c>
      <c r="BO97" s="522"/>
      <c r="BP97" s="572"/>
      <c r="BQ97" s="77" t="s">
        <v>11</v>
      </c>
      <c r="BR97" s="23" t="s">
        <v>12</v>
      </c>
      <c r="BS97" s="23" t="s">
        <v>13</v>
      </c>
      <c r="BT97" s="23" t="s">
        <v>14</v>
      </c>
      <c r="BU97" s="23" t="s">
        <v>15</v>
      </c>
      <c r="BV97" s="23" t="s">
        <v>16</v>
      </c>
      <c r="BW97" s="23" t="s">
        <v>17</v>
      </c>
      <c r="BX97" s="23" t="s">
        <v>18</v>
      </c>
      <c r="BY97" s="19"/>
      <c r="BZ97" s="20"/>
      <c r="CA97" s="521" t="str">
        <f>BZ98</f>
        <v>SAKAEホワイト</v>
      </c>
      <c r="CB97" s="522"/>
      <c r="CC97" s="523"/>
      <c r="CD97" s="521" t="str">
        <f>BZ100</f>
        <v>KAWANO</v>
      </c>
      <c r="CE97" s="522"/>
      <c r="CF97" s="523"/>
      <c r="CG97" s="521" t="str">
        <f>BZ102</f>
        <v>愛宕バルサ</v>
      </c>
      <c r="CH97" s="522"/>
      <c r="CI97" s="523"/>
      <c r="CJ97" s="77" t="s">
        <v>11</v>
      </c>
      <c r="CK97" s="23" t="s">
        <v>12</v>
      </c>
      <c r="CL97" s="23" t="s">
        <v>13</v>
      </c>
      <c r="CM97" s="23" t="s">
        <v>14</v>
      </c>
      <c r="CN97" s="23" t="s">
        <v>15</v>
      </c>
      <c r="CO97" s="23" t="s">
        <v>16</v>
      </c>
      <c r="CP97" s="23" t="s">
        <v>17</v>
      </c>
      <c r="CQ97" s="23" t="s">
        <v>18</v>
      </c>
      <c r="CR97" s="22" t="s">
        <v>36</v>
      </c>
    </row>
    <row r="98" spans="1:96" ht="18" customHeight="1">
      <c r="A98" s="19"/>
      <c r="B98" s="489" t="s">
        <v>68</v>
      </c>
      <c r="C98" s="27"/>
      <c r="D98" s="28" t="s">
        <v>7</v>
      </c>
      <c r="E98" s="29"/>
      <c r="F98" s="30">
        <v>15</v>
      </c>
      <c r="G98" s="31" t="s">
        <v>7</v>
      </c>
      <c r="H98" s="32">
        <v>0</v>
      </c>
      <c r="I98" s="30">
        <v>3</v>
      </c>
      <c r="J98" s="31" t="s">
        <v>7</v>
      </c>
      <c r="K98" s="32">
        <v>4</v>
      </c>
      <c r="L98" s="495">
        <f>COUNTIF(C99:K99,"○")</f>
        <v>1</v>
      </c>
      <c r="M98" s="483">
        <f>COUNTIF(C99:K99,"×")</f>
        <v>1</v>
      </c>
      <c r="N98" s="483">
        <f>COUNTIF(C99:K99,"△")</f>
        <v>0</v>
      </c>
      <c r="O98" s="483">
        <f>L98*3+N98</f>
        <v>3</v>
      </c>
      <c r="P98" s="483">
        <f>SUM(C98,F98,I98)</f>
        <v>18</v>
      </c>
      <c r="Q98" s="483">
        <f>SUM(E98,H98,K98)</f>
        <v>4</v>
      </c>
      <c r="R98" s="485">
        <f>P98-Q98</f>
        <v>14</v>
      </c>
      <c r="S98" s="501">
        <v>2</v>
      </c>
      <c r="T98" s="19"/>
      <c r="U98" s="489" t="str">
        <f>IF(S98=1,B98,(IF(S100=1,B100,(IF(S102=1,B102,"")))))</f>
        <v>愛宕バルサ</v>
      </c>
      <c r="V98" s="27"/>
      <c r="W98" s="28" t="s">
        <v>7</v>
      </c>
      <c r="X98" s="29"/>
      <c r="Y98" s="30">
        <v>2</v>
      </c>
      <c r="Z98" s="31" t="s">
        <v>7</v>
      </c>
      <c r="AA98" s="32">
        <v>7</v>
      </c>
      <c r="AB98" s="30">
        <v>8</v>
      </c>
      <c r="AC98" s="31" t="s">
        <v>7</v>
      </c>
      <c r="AD98" s="32">
        <v>5</v>
      </c>
      <c r="AE98" s="505">
        <f>COUNTIF(V99:AD99,"○")</f>
        <v>1</v>
      </c>
      <c r="AF98" s="497">
        <f>COUNTIF(V99:AD99,"×")</f>
        <v>1</v>
      </c>
      <c r="AG98" s="497">
        <f>COUNTIF(V99:AD99,"△")</f>
        <v>0</v>
      </c>
      <c r="AH98" s="497">
        <f>AE98*3+AG98</f>
        <v>3</v>
      </c>
      <c r="AI98" s="497">
        <f>SUM(V98,Y98,AB98)</f>
        <v>10</v>
      </c>
      <c r="AJ98" s="497">
        <f>SUM(X98,AA98,AD98)</f>
        <v>12</v>
      </c>
      <c r="AK98" s="479">
        <f>AI98-AJ98</f>
        <v>-2</v>
      </c>
      <c r="AL98" s="501">
        <v>2</v>
      </c>
      <c r="AN98" s="489" t="str">
        <f>IF(AL69=1,U69,(IF(AL71=1,U71,(IF(AL73=1,U73,"")))))</f>
        <v>SAKAEホワイト</v>
      </c>
      <c r="AO98" s="27"/>
      <c r="AP98" s="28" t="s">
        <v>7</v>
      </c>
      <c r="AQ98" s="29"/>
      <c r="AR98" s="30">
        <v>8</v>
      </c>
      <c r="AS98" s="31" t="s">
        <v>7</v>
      </c>
      <c r="AT98" s="32">
        <v>5</v>
      </c>
      <c r="AU98" s="30">
        <v>8</v>
      </c>
      <c r="AV98" s="31" t="s">
        <v>7</v>
      </c>
      <c r="AW98" s="32">
        <v>5</v>
      </c>
      <c r="AX98" s="505">
        <f>COUNTIF(AO99:AW99,"○")</f>
        <v>2</v>
      </c>
      <c r="AY98" s="497">
        <f>COUNTIF(AO99:AW99,"×")</f>
        <v>0</v>
      </c>
      <c r="AZ98" s="497">
        <f>COUNTIF(AO99:AW99,"△")</f>
        <v>0</v>
      </c>
      <c r="BA98" s="497">
        <f>AX98*3+AZ98</f>
        <v>6</v>
      </c>
      <c r="BB98" s="497">
        <f>SUM(AO98,AR98,AU98)</f>
        <v>16</v>
      </c>
      <c r="BC98" s="497">
        <f>SUM(AQ98,AT98,AW98)</f>
        <v>10</v>
      </c>
      <c r="BD98" s="479">
        <f>BB98-BC98</f>
        <v>6</v>
      </c>
      <c r="BE98" s="501">
        <v>1</v>
      </c>
      <c r="BG98" s="489" t="str">
        <f>IF(BE69=1,AN69,(IF(BE71=1,AN71,(IF(BE73=1,AN73,"")))))</f>
        <v>SAKAEオレンジ</v>
      </c>
      <c r="BH98" s="27"/>
      <c r="BI98" s="28" t="s">
        <v>7</v>
      </c>
      <c r="BJ98" s="29"/>
      <c r="BK98" s="30">
        <v>3</v>
      </c>
      <c r="BL98" s="31" t="s">
        <v>7</v>
      </c>
      <c r="BM98" s="32">
        <v>1</v>
      </c>
      <c r="BN98" s="30">
        <v>12</v>
      </c>
      <c r="BO98" s="31" t="s">
        <v>7</v>
      </c>
      <c r="BP98" s="32">
        <v>2</v>
      </c>
      <c r="BQ98" s="505">
        <f>COUNTIF(BH99:BP99,"○")</f>
        <v>2</v>
      </c>
      <c r="BR98" s="497">
        <f>COUNTIF(BH99:BP99,"×")</f>
        <v>0</v>
      </c>
      <c r="BS98" s="497">
        <f>COUNTIF(BH99:BP99,"△")</f>
        <v>0</v>
      </c>
      <c r="BT98" s="497">
        <f>BQ98*3+BS98</f>
        <v>6</v>
      </c>
      <c r="BU98" s="497">
        <f>SUM(BH98,BK98,BN98)</f>
        <v>15</v>
      </c>
      <c r="BV98" s="497">
        <f>SUM(BJ98,BM98,BP98)</f>
        <v>3</v>
      </c>
      <c r="BW98" s="479">
        <f>BU98-BV98</f>
        <v>12</v>
      </c>
      <c r="BX98" s="501">
        <v>1</v>
      </c>
      <c r="BY98" s="19"/>
      <c r="BZ98" s="489" t="str">
        <f>IF(BX69=1,BG69,(IF(BX71=1,BG71,(IF(BX73=1,BG73,"")))))</f>
        <v>SAKAEホワイト</v>
      </c>
      <c r="CA98" s="27"/>
      <c r="CB98" s="28" t="s">
        <v>7</v>
      </c>
      <c r="CC98" s="29"/>
      <c r="CD98" s="30"/>
      <c r="CE98" s="31" t="s">
        <v>7</v>
      </c>
      <c r="CF98" s="32"/>
      <c r="CG98" s="30"/>
      <c r="CH98" s="31" t="s">
        <v>7</v>
      </c>
      <c r="CI98" s="32"/>
      <c r="CJ98" s="505">
        <f>COUNTIF(CA99:CI99,"○")</f>
        <v>0</v>
      </c>
      <c r="CK98" s="497">
        <f>COUNTIF(CA99:CI99,"×")</f>
        <v>0</v>
      </c>
      <c r="CL98" s="497">
        <f>COUNTIF(CA99:CI99,"△")</f>
        <v>0</v>
      </c>
      <c r="CM98" s="497">
        <f>CJ98*3+CL98</f>
        <v>0</v>
      </c>
      <c r="CN98" s="497">
        <f>SUM(CA98,CD98,CG98)</f>
        <v>0</v>
      </c>
      <c r="CO98" s="497">
        <f>SUM(CC98,CF98,CI98)</f>
        <v>0</v>
      </c>
      <c r="CP98" s="479">
        <f>CN98-CO98</f>
        <v>0</v>
      </c>
      <c r="CQ98" s="501"/>
      <c r="CR98" s="517"/>
    </row>
    <row r="99" spans="1:96" ht="18" customHeight="1">
      <c r="A99" s="19"/>
      <c r="B99" s="490"/>
      <c r="C99" s="36"/>
      <c r="D99" s="37"/>
      <c r="E99" s="38"/>
      <c r="F99" s="39"/>
      <c r="G99" s="40" t="str">
        <f>IF(F98="","",IF(F98&gt;H98,"○",IF(F98=H98,"△","×")))</f>
        <v>○</v>
      </c>
      <c r="H99" s="41"/>
      <c r="I99" s="39"/>
      <c r="J99" s="40" t="str">
        <f>IF(I98="","",IF(I98&gt;K98,"○",IF(I98=K98,"△","×")))</f>
        <v>×</v>
      </c>
      <c r="K99" s="41"/>
      <c r="L99" s="496"/>
      <c r="M99" s="484"/>
      <c r="N99" s="484"/>
      <c r="O99" s="484"/>
      <c r="P99" s="484"/>
      <c r="Q99" s="484"/>
      <c r="R99" s="486"/>
      <c r="S99" s="502"/>
      <c r="T99" s="19"/>
      <c r="U99" s="490"/>
      <c r="V99" s="36"/>
      <c r="W99" s="37"/>
      <c r="X99" s="38"/>
      <c r="Y99" s="39"/>
      <c r="Z99" s="40" t="str">
        <f>IF(Y98="","",IF(Y98&gt;AA98,"○",IF(Y98=AA98,"△","×")))</f>
        <v>×</v>
      </c>
      <c r="AA99" s="41"/>
      <c r="AB99" s="39"/>
      <c r="AC99" s="40" t="str">
        <f>IF(AB98="","",IF(AB98&gt;AD98,"○",IF(AB98=AD98,"△","×")))</f>
        <v>○</v>
      </c>
      <c r="AD99" s="41"/>
      <c r="AE99" s="506"/>
      <c r="AF99" s="498"/>
      <c r="AG99" s="498"/>
      <c r="AH99" s="498"/>
      <c r="AI99" s="498"/>
      <c r="AJ99" s="498"/>
      <c r="AK99" s="480"/>
      <c r="AL99" s="502"/>
      <c r="AN99" s="490"/>
      <c r="AO99" s="36"/>
      <c r="AP99" s="37"/>
      <c r="AQ99" s="38"/>
      <c r="AR99" s="39"/>
      <c r="AS99" s="40" t="str">
        <f>IF(AR98="","",IF(AR98&gt;AT98,"○",IF(AR98=AT98,"△","×")))</f>
        <v>○</v>
      </c>
      <c r="AT99" s="41"/>
      <c r="AU99" s="39"/>
      <c r="AV99" s="40" t="str">
        <f>IF(AU98="","",IF(AU98&gt;AW98,"○",IF(AU98=AW98,"△","×")))</f>
        <v>○</v>
      </c>
      <c r="AW99" s="41"/>
      <c r="AX99" s="506"/>
      <c r="AY99" s="498"/>
      <c r="AZ99" s="498"/>
      <c r="BA99" s="498"/>
      <c r="BB99" s="498"/>
      <c r="BC99" s="498"/>
      <c r="BD99" s="480"/>
      <c r="BE99" s="502"/>
      <c r="BG99" s="490"/>
      <c r="BH99" s="36"/>
      <c r="BI99" s="37"/>
      <c r="BJ99" s="38"/>
      <c r="BK99" s="39"/>
      <c r="BL99" s="40" t="str">
        <f>IF(BK98="","",IF(BK98&gt;BM98,"○",IF(BK98=BM98,"△","×")))</f>
        <v>○</v>
      </c>
      <c r="BM99" s="41"/>
      <c r="BN99" s="39"/>
      <c r="BO99" s="40" t="str">
        <f>IF(BN98="","",IF(BN98&gt;BP98,"○",IF(BN98=BP98,"△","×")))</f>
        <v>○</v>
      </c>
      <c r="BP99" s="41"/>
      <c r="BQ99" s="506"/>
      <c r="BR99" s="498"/>
      <c r="BS99" s="498"/>
      <c r="BT99" s="498"/>
      <c r="BU99" s="498"/>
      <c r="BV99" s="498"/>
      <c r="BW99" s="480"/>
      <c r="BX99" s="502"/>
      <c r="BY99" s="19"/>
      <c r="BZ99" s="490"/>
      <c r="CA99" s="36"/>
      <c r="CB99" s="37"/>
      <c r="CC99" s="38"/>
      <c r="CD99" s="39"/>
      <c r="CE99" s="40" t="str">
        <f>IF(CD98="","",IF(CD98&gt;CF98,"○",IF(CD98=CF98,"△","×")))</f>
        <v/>
      </c>
      <c r="CF99" s="41"/>
      <c r="CG99" s="39"/>
      <c r="CH99" s="40" t="str">
        <f>IF(CG98="","",IF(CG98&gt;CI98,"○",IF(CG98=CI98,"△","×")))</f>
        <v/>
      </c>
      <c r="CI99" s="41"/>
      <c r="CJ99" s="506"/>
      <c r="CK99" s="498"/>
      <c r="CL99" s="498"/>
      <c r="CM99" s="498"/>
      <c r="CN99" s="498"/>
      <c r="CO99" s="498"/>
      <c r="CP99" s="480"/>
      <c r="CQ99" s="502"/>
      <c r="CR99" s="461"/>
    </row>
    <row r="100" spans="1:96" ht="18" customHeight="1">
      <c r="A100" s="19"/>
      <c r="B100" s="489" t="s">
        <v>39</v>
      </c>
      <c r="C100" s="51">
        <f>IF(H98="","",H98)</f>
        <v>0</v>
      </c>
      <c r="D100" s="31" t="s">
        <v>7</v>
      </c>
      <c r="E100" s="52">
        <f>IF(F98="","",F98)</f>
        <v>15</v>
      </c>
      <c r="F100" s="27"/>
      <c r="G100" s="28" t="s">
        <v>7</v>
      </c>
      <c r="H100" s="29"/>
      <c r="I100" s="30">
        <v>2</v>
      </c>
      <c r="J100" s="31" t="s">
        <v>7</v>
      </c>
      <c r="K100" s="32">
        <v>9</v>
      </c>
      <c r="L100" s="515">
        <f>COUNTIF(C101:K101,"○")</f>
        <v>0</v>
      </c>
      <c r="M100" s="483">
        <f>COUNTIF(C101:K101,"×")</f>
        <v>2</v>
      </c>
      <c r="N100" s="483">
        <f>COUNTIF(C101:K101,"△")</f>
        <v>0</v>
      </c>
      <c r="O100" s="483">
        <f>L100*3+N100</f>
        <v>0</v>
      </c>
      <c r="P100" s="483">
        <f>SUM(C100,F100,I100)</f>
        <v>2</v>
      </c>
      <c r="Q100" s="483">
        <f>SUM(E100,H100,K100)</f>
        <v>24</v>
      </c>
      <c r="R100" s="485">
        <f>P100-Q100</f>
        <v>-22</v>
      </c>
      <c r="S100" s="501">
        <v>3</v>
      </c>
      <c r="T100" s="19"/>
      <c r="U100" s="489" t="str">
        <f>IF(S107=1,B107,(IF(S109=1,B109,(IF(S111=1,B111,"")))))</f>
        <v>SAKAEオレンジ</v>
      </c>
      <c r="V100" s="43">
        <f>IF(AA98="","",AA98)</f>
        <v>7</v>
      </c>
      <c r="W100" s="44" t="s">
        <v>7</v>
      </c>
      <c r="X100" s="45">
        <f>IF(Y98="","",Y98)</f>
        <v>2</v>
      </c>
      <c r="Y100" s="27"/>
      <c r="Z100" s="28" t="s">
        <v>7</v>
      </c>
      <c r="AA100" s="29"/>
      <c r="AB100" s="30">
        <v>10</v>
      </c>
      <c r="AC100" s="31" t="s">
        <v>7</v>
      </c>
      <c r="AD100" s="32">
        <v>0</v>
      </c>
      <c r="AE100" s="503">
        <f>COUNTIF(V101:AD101,"○")</f>
        <v>2</v>
      </c>
      <c r="AF100" s="497">
        <f>COUNTIF(V101:AD101,"×")</f>
        <v>0</v>
      </c>
      <c r="AG100" s="497">
        <f>COUNTIF(V101:AD101,"△")</f>
        <v>0</v>
      </c>
      <c r="AH100" s="497">
        <f>AE100*3+AG100</f>
        <v>6</v>
      </c>
      <c r="AI100" s="497">
        <f>SUM(V100,Y100,AB100)</f>
        <v>17</v>
      </c>
      <c r="AJ100" s="497">
        <f>SUM(X100,AA100,AD100)</f>
        <v>2</v>
      </c>
      <c r="AK100" s="479">
        <f>AI100-AJ100</f>
        <v>15</v>
      </c>
      <c r="AL100" s="501">
        <v>1</v>
      </c>
      <c r="AN100" s="489" t="str">
        <f>IF(AL98=2,U98,(IF(AL100=2,U100,(IF(AL102=2,U102,"")))))</f>
        <v>愛宕バルサ</v>
      </c>
      <c r="AO100" s="43">
        <f>IF(AT98="","",AT98)</f>
        <v>5</v>
      </c>
      <c r="AP100" s="44" t="s">
        <v>7</v>
      </c>
      <c r="AQ100" s="45">
        <f>IF(AR98="","",AR98)</f>
        <v>8</v>
      </c>
      <c r="AR100" s="27"/>
      <c r="AS100" s="28" t="s">
        <v>7</v>
      </c>
      <c r="AT100" s="29"/>
      <c r="AU100" s="30">
        <v>0</v>
      </c>
      <c r="AV100" s="31" t="s">
        <v>7</v>
      </c>
      <c r="AW100" s="32">
        <v>3</v>
      </c>
      <c r="AX100" s="503">
        <f>COUNTIF(AO101:AW101,"○")</f>
        <v>0</v>
      </c>
      <c r="AY100" s="497">
        <f>COUNTIF(AO101:AW101,"×")</f>
        <v>2</v>
      </c>
      <c r="AZ100" s="497">
        <f>COUNTIF(AO101:AW101,"△")</f>
        <v>0</v>
      </c>
      <c r="BA100" s="497">
        <f>AX100*3+AZ100</f>
        <v>0</v>
      </c>
      <c r="BB100" s="497">
        <f>SUM(AO100,AR100,AU100)</f>
        <v>5</v>
      </c>
      <c r="BC100" s="497">
        <f>SUM(AQ100,AT100,AW100)</f>
        <v>11</v>
      </c>
      <c r="BD100" s="479">
        <f>BB100-BC100</f>
        <v>-6</v>
      </c>
      <c r="BE100" s="501">
        <v>3</v>
      </c>
      <c r="BG100" s="489" t="str">
        <f>IF(BE98=2,AN98,(IF(BE100=2,AN100,(IF(BE102=2,AN102,"")))))</f>
        <v>KAWANO</v>
      </c>
      <c r="BH100" s="51">
        <f>IF(BM98="","",BM98)</f>
        <v>1</v>
      </c>
      <c r="BI100" s="31" t="s">
        <v>7</v>
      </c>
      <c r="BJ100" s="52">
        <f>IF(BK98="","",BK98)</f>
        <v>3</v>
      </c>
      <c r="BK100" s="27"/>
      <c r="BL100" s="28" t="s">
        <v>7</v>
      </c>
      <c r="BM100" s="29"/>
      <c r="BN100" s="30">
        <v>13</v>
      </c>
      <c r="BO100" s="31" t="s">
        <v>7</v>
      </c>
      <c r="BP100" s="32">
        <v>2</v>
      </c>
      <c r="BQ100" s="503">
        <f>COUNTIF(BH101:BP101,"○")</f>
        <v>1</v>
      </c>
      <c r="BR100" s="497">
        <f>COUNTIF(BH101:BP101,"×")</f>
        <v>1</v>
      </c>
      <c r="BS100" s="497">
        <f>COUNTIF(BH101:BP101,"△")</f>
        <v>0</v>
      </c>
      <c r="BT100" s="497">
        <f>BQ100*3+BS100</f>
        <v>3</v>
      </c>
      <c r="BU100" s="497">
        <f>SUM(BH100,BK100,BN100)</f>
        <v>14</v>
      </c>
      <c r="BV100" s="497">
        <f>SUM(BJ100,BM100,BP100)</f>
        <v>5</v>
      </c>
      <c r="BW100" s="479">
        <f>BU100-BV100</f>
        <v>9</v>
      </c>
      <c r="BX100" s="501">
        <v>2</v>
      </c>
      <c r="BY100" s="19"/>
      <c r="BZ100" s="489" t="str">
        <f>IF(BX98=2,BG98,(IF(BX100=2,BG100,(IF(BX102=2,BG102,"")))))</f>
        <v>KAWANO</v>
      </c>
      <c r="CA100" s="51" t="str">
        <f>IF(CF98="","",CF98)</f>
        <v/>
      </c>
      <c r="CB100" s="31" t="s">
        <v>7</v>
      </c>
      <c r="CC100" s="52" t="str">
        <f>IF(CD98="","",CD98)</f>
        <v/>
      </c>
      <c r="CD100" s="27"/>
      <c r="CE100" s="28" t="s">
        <v>7</v>
      </c>
      <c r="CF100" s="29"/>
      <c r="CG100" s="30"/>
      <c r="CH100" s="31" t="s">
        <v>7</v>
      </c>
      <c r="CI100" s="32"/>
      <c r="CJ100" s="503">
        <f>COUNTIF(CA101:CI101,"○")</f>
        <v>0</v>
      </c>
      <c r="CK100" s="497">
        <f>COUNTIF(CA101:CI101,"×")</f>
        <v>0</v>
      </c>
      <c r="CL100" s="497">
        <f>COUNTIF(CA101:CI101,"△")</f>
        <v>0</v>
      </c>
      <c r="CM100" s="497">
        <f>CJ100*3+CL100</f>
        <v>0</v>
      </c>
      <c r="CN100" s="497">
        <f>SUM(CA100,CD100,CG100)</f>
        <v>0</v>
      </c>
      <c r="CO100" s="497">
        <f>SUM(CC100,CF100,CI100)</f>
        <v>0</v>
      </c>
      <c r="CP100" s="479">
        <f>CN100-CO100</f>
        <v>0</v>
      </c>
      <c r="CQ100" s="501"/>
      <c r="CR100" s="517"/>
    </row>
    <row r="101" spans="1:96" ht="18" customHeight="1">
      <c r="A101" s="19"/>
      <c r="B101" s="490"/>
      <c r="C101" s="46"/>
      <c r="D101" s="40" t="str">
        <f>IF(C100="","",IF(C100&gt;E100,"○",IF(C100=E100,"△","×")))</f>
        <v>×</v>
      </c>
      <c r="E101" s="48"/>
      <c r="F101" s="49"/>
      <c r="G101" s="37" t="str">
        <f>IF(F100="","",IF(F100&gt;H100,"○",IF(F100=H100,"△","×")))</f>
        <v/>
      </c>
      <c r="H101" s="50"/>
      <c r="I101" s="39"/>
      <c r="J101" s="40" t="str">
        <f>IF(I100="","",IF(I100&gt;K100,"○",IF(I100=K100,"△","×")))</f>
        <v>×</v>
      </c>
      <c r="K101" s="41"/>
      <c r="L101" s="516"/>
      <c r="M101" s="484"/>
      <c r="N101" s="484"/>
      <c r="O101" s="484"/>
      <c r="P101" s="484"/>
      <c r="Q101" s="484"/>
      <c r="R101" s="486"/>
      <c r="S101" s="502"/>
      <c r="T101" s="19"/>
      <c r="U101" s="490"/>
      <c r="V101" s="46"/>
      <c r="W101" s="47" t="str">
        <f>IF(V100="","",IF(V100&gt;X100,"○",IF(V100=X100,"△","×")))</f>
        <v>○</v>
      </c>
      <c r="X101" s="48"/>
      <c r="Y101" s="49"/>
      <c r="Z101" s="37" t="str">
        <f>IF(Y100="","",IF(Y100&gt;AA100,"○",IF(Y100=AA100,"△","×")))</f>
        <v/>
      </c>
      <c r="AA101" s="50"/>
      <c r="AB101" s="39"/>
      <c r="AC101" s="40" t="str">
        <f>IF(AB100="","",IF(AB100&gt;AD100,"○",IF(AB100=AD100,"△","×")))</f>
        <v>○</v>
      </c>
      <c r="AD101" s="41"/>
      <c r="AE101" s="504"/>
      <c r="AF101" s="498"/>
      <c r="AG101" s="498"/>
      <c r="AH101" s="498"/>
      <c r="AI101" s="498"/>
      <c r="AJ101" s="498"/>
      <c r="AK101" s="480"/>
      <c r="AL101" s="502"/>
      <c r="AN101" s="490"/>
      <c r="AO101" s="46"/>
      <c r="AP101" s="47" t="str">
        <f>IF(AO100="","",IF(AO100&gt;AQ100,"○",IF(AO100=AQ100,"△","×")))</f>
        <v>×</v>
      </c>
      <c r="AQ101" s="48"/>
      <c r="AR101" s="49"/>
      <c r="AS101" s="37" t="str">
        <f>IF(AR100="","",IF(AR100&gt;AT100,"○",IF(AR100=AT100,"△","×")))</f>
        <v/>
      </c>
      <c r="AT101" s="50"/>
      <c r="AU101" s="39"/>
      <c r="AV101" s="40" t="str">
        <f>IF(AU100="","",IF(AU100&gt;AW100,"○",IF(AU100=AW100,"△","×")))</f>
        <v>×</v>
      </c>
      <c r="AW101" s="41"/>
      <c r="AX101" s="504"/>
      <c r="AY101" s="498"/>
      <c r="AZ101" s="498"/>
      <c r="BA101" s="498"/>
      <c r="BB101" s="498"/>
      <c r="BC101" s="498"/>
      <c r="BD101" s="480"/>
      <c r="BE101" s="502"/>
      <c r="BG101" s="490"/>
      <c r="BH101" s="46"/>
      <c r="BI101" s="40" t="str">
        <f>IF(BH100="","",IF(BH100&gt;BJ100,"○",IF(BH100=BJ100,"△","×")))</f>
        <v>×</v>
      </c>
      <c r="BJ101" s="48"/>
      <c r="BK101" s="49"/>
      <c r="BL101" s="37" t="str">
        <f>IF(BK100="","",IF(BK100&gt;BM100,"○",IF(BK100=BM100,"△","×")))</f>
        <v/>
      </c>
      <c r="BM101" s="50"/>
      <c r="BN101" s="39"/>
      <c r="BO101" s="40" t="str">
        <f>IF(BN100="","",IF(BN100&gt;BP100,"○",IF(BN100=BP100,"△","×")))</f>
        <v>○</v>
      </c>
      <c r="BP101" s="41"/>
      <c r="BQ101" s="504"/>
      <c r="BR101" s="498"/>
      <c r="BS101" s="498"/>
      <c r="BT101" s="498"/>
      <c r="BU101" s="498"/>
      <c r="BV101" s="498"/>
      <c r="BW101" s="480"/>
      <c r="BX101" s="502"/>
      <c r="BY101" s="19"/>
      <c r="BZ101" s="490"/>
      <c r="CA101" s="46"/>
      <c r="CB101" s="40" t="str">
        <f>IF(CA100="","",IF(CA100&gt;CC100,"○",IF(CA100=CC100,"△","×")))</f>
        <v/>
      </c>
      <c r="CC101" s="48"/>
      <c r="CD101" s="49"/>
      <c r="CE101" s="37" t="str">
        <f>IF(CD100="","",IF(CD100&gt;CF100,"○",IF(CD100=CF100,"△","×")))</f>
        <v/>
      </c>
      <c r="CF101" s="50"/>
      <c r="CG101" s="39"/>
      <c r="CH101" s="40" t="str">
        <f>IF(CG100="","",IF(CG100&gt;CI100,"○",IF(CG100=CI100,"△","×")))</f>
        <v/>
      </c>
      <c r="CI101" s="41"/>
      <c r="CJ101" s="504"/>
      <c r="CK101" s="498"/>
      <c r="CL101" s="498"/>
      <c r="CM101" s="498"/>
      <c r="CN101" s="498"/>
      <c r="CO101" s="498"/>
      <c r="CP101" s="480"/>
      <c r="CQ101" s="502"/>
      <c r="CR101" s="461"/>
    </row>
    <row r="102" spans="1:96" ht="18" customHeight="1">
      <c r="A102" s="19"/>
      <c r="B102" s="489" t="s">
        <v>69</v>
      </c>
      <c r="C102" s="51">
        <f>IF(K98="","",K98)</f>
        <v>4</v>
      </c>
      <c r="D102" s="31" t="s">
        <v>7</v>
      </c>
      <c r="E102" s="52">
        <f>IF(I98="","",I98)</f>
        <v>3</v>
      </c>
      <c r="F102" s="51">
        <f>IF(K100="","",K100)</f>
        <v>9</v>
      </c>
      <c r="G102" s="31" t="s">
        <v>7</v>
      </c>
      <c r="H102" s="52">
        <f>IF(I100="","",I100)</f>
        <v>2</v>
      </c>
      <c r="I102" s="27"/>
      <c r="J102" s="28" t="s">
        <v>7</v>
      </c>
      <c r="K102" s="29"/>
      <c r="L102" s="515">
        <f>COUNTIF(C103:K103,"○")</f>
        <v>2</v>
      </c>
      <c r="M102" s="483">
        <f>COUNTIF(C103:K103,"×")</f>
        <v>0</v>
      </c>
      <c r="N102" s="483">
        <f>COUNTIF(C103:K103,"△")</f>
        <v>0</v>
      </c>
      <c r="O102" s="483">
        <f>L102*3+N102</f>
        <v>6</v>
      </c>
      <c r="P102" s="483">
        <f>SUM(C102,F102,I102)</f>
        <v>13</v>
      </c>
      <c r="Q102" s="483">
        <f>SUM(E102,H102,K102)</f>
        <v>5</v>
      </c>
      <c r="R102" s="485">
        <f>P102-Q102</f>
        <v>8</v>
      </c>
      <c r="S102" s="501">
        <v>1</v>
      </c>
      <c r="T102" s="19"/>
      <c r="U102" s="489" t="str">
        <f>IF(S98=2,B98,(IF(S100=2,B100,(IF(S102=2,B102,"")))))</f>
        <v>愛宕レアル</v>
      </c>
      <c r="V102" s="43">
        <f>IF(AD98="","",AD98)</f>
        <v>5</v>
      </c>
      <c r="W102" s="44" t="s">
        <v>7</v>
      </c>
      <c r="X102" s="45">
        <f>IF(AB98="","",AB98)</f>
        <v>8</v>
      </c>
      <c r="Y102" s="43">
        <f>IF(AD100="","",AD100)</f>
        <v>0</v>
      </c>
      <c r="Z102" s="44" t="s">
        <v>7</v>
      </c>
      <c r="AA102" s="45">
        <f>IF(AB100="","",AB100)</f>
        <v>10</v>
      </c>
      <c r="AB102" s="27"/>
      <c r="AC102" s="28" t="s">
        <v>7</v>
      </c>
      <c r="AD102" s="29"/>
      <c r="AE102" s="503">
        <f>COUNTIF(V103:AD103,"○")</f>
        <v>0</v>
      </c>
      <c r="AF102" s="497">
        <f>COUNTIF(V103:AD103,"×")</f>
        <v>2</v>
      </c>
      <c r="AG102" s="497">
        <f>COUNTIF(V103:AD103,"△")</f>
        <v>0</v>
      </c>
      <c r="AH102" s="497">
        <f>AE102*3+AG102</f>
        <v>0</v>
      </c>
      <c r="AI102" s="497">
        <f>SUM(V102,Y102,AB102)</f>
        <v>5</v>
      </c>
      <c r="AJ102" s="497">
        <f>SUM(X102,AA102,AD102)</f>
        <v>18</v>
      </c>
      <c r="AK102" s="479">
        <f>AI102-AJ102</f>
        <v>-13</v>
      </c>
      <c r="AL102" s="501">
        <v>3</v>
      </c>
      <c r="AN102" s="489" t="str">
        <f>IF(AL107=1,U107,(IF(AL109=1,U109,(IF(AL111=1,U111,"")))))</f>
        <v>KAWANO</v>
      </c>
      <c r="AO102" s="43">
        <f>IF(AW98="","",AW98)</f>
        <v>5</v>
      </c>
      <c r="AP102" s="44" t="s">
        <v>7</v>
      </c>
      <c r="AQ102" s="45">
        <f>IF(AU98="","",AU98)</f>
        <v>8</v>
      </c>
      <c r="AR102" s="43">
        <f>IF(AW100="","",AW100)</f>
        <v>3</v>
      </c>
      <c r="AS102" s="44" t="s">
        <v>7</v>
      </c>
      <c r="AT102" s="45">
        <f>IF(AU100="","",AU100)</f>
        <v>0</v>
      </c>
      <c r="AU102" s="27"/>
      <c r="AV102" s="28" t="s">
        <v>7</v>
      </c>
      <c r="AW102" s="29"/>
      <c r="AX102" s="503">
        <f>COUNTIF(AO103:AW103,"○")</f>
        <v>1</v>
      </c>
      <c r="AY102" s="497">
        <f>COUNTIF(AO103:AW103,"×")</f>
        <v>1</v>
      </c>
      <c r="AZ102" s="497">
        <f>COUNTIF(AO103:AW103,"△")</f>
        <v>0</v>
      </c>
      <c r="BA102" s="497">
        <f>AX102*3+AZ102</f>
        <v>3</v>
      </c>
      <c r="BB102" s="497">
        <f>SUM(AO102,AR102,AU102)</f>
        <v>8</v>
      </c>
      <c r="BC102" s="497">
        <f>SUM(AQ102,AT102,AW102)</f>
        <v>8</v>
      </c>
      <c r="BD102" s="479">
        <f>BB102-BC102</f>
        <v>0</v>
      </c>
      <c r="BE102" s="501">
        <v>2</v>
      </c>
      <c r="BG102" s="489" t="str">
        <f>IF(BE107=1,AN107,(IF(BE109=1,AN109,(IF(BE111=1,AN111,"")))))</f>
        <v>愛宕レアル</v>
      </c>
      <c r="BH102" s="51">
        <f>IF(BP98="","",BP98)</f>
        <v>2</v>
      </c>
      <c r="BI102" s="31" t="s">
        <v>7</v>
      </c>
      <c r="BJ102" s="52">
        <f>IF(BN98="","",BN98)</f>
        <v>12</v>
      </c>
      <c r="BK102" s="51">
        <f>IF(BP100="","",BP100)</f>
        <v>2</v>
      </c>
      <c r="BL102" s="31" t="s">
        <v>7</v>
      </c>
      <c r="BM102" s="52">
        <f>IF(BN100="","",BN100)</f>
        <v>13</v>
      </c>
      <c r="BN102" s="27"/>
      <c r="BO102" s="28" t="s">
        <v>7</v>
      </c>
      <c r="BP102" s="29"/>
      <c r="BQ102" s="503">
        <f>COUNTIF(BH103:BP103,"○")</f>
        <v>0</v>
      </c>
      <c r="BR102" s="497">
        <f>COUNTIF(BH103:BP103,"×")</f>
        <v>2</v>
      </c>
      <c r="BS102" s="497">
        <f>COUNTIF(BH103:BP103,"△")</f>
        <v>0</v>
      </c>
      <c r="BT102" s="497">
        <f>BQ102*3+BS102</f>
        <v>0</v>
      </c>
      <c r="BU102" s="497">
        <f>SUM(BH102,BK102,BN102)</f>
        <v>4</v>
      </c>
      <c r="BV102" s="497">
        <f>SUM(BJ102,BM102,BP102)</f>
        <v>25</v>
      </c>
      <c r="BW102" s="479">
        <f>BU102-BV102</f>
        <v>-21</v>
      </c>
      <c r="BX102" s="501">
        <v>3</v>
      </c>
      <c r="BY102" s="19"/>
      <c r="BZ102" s="489" t="str">
        <f>IF(BX107=1,BG107,(IF(BX109=1,BG109,(IF(BX111=1,BG111,"")))))</f>
        <v>愛宕バルサ</v>
      </c>
      <c r="CA102" s="51" t="str">
        <f>IF(CI98="","",CI98)</f>
        <v/>
      </c>
      <c r="CB102" s="31" t="s">
        <v>7</v>
      </c>
      <c r="CC102" s="52" t="str">
        <f>IF(CG98="","",CG98)</f>
        <v/>
      </c>
      <c r="CD102" s="51" t="str">
        <f>IF(CI100="","",CI100)</f>
        <v/>
      </c>
      <c r="CE102" s="31" t="s">
        <v>7</v>
      </c>
      <c r="CF102" s="52" t="str">
        <f>IF(CG100="","",CG100)</f>
        <v/>
      </c>
      <c r="CG102" s="27"/>
      <c r="CH102" s="28" t="s">
        <v>7</v>
      </c>
      <c r="CI102" s="29"/>
      <c r="CJ102" s="503">
        <f>COUNTIF(CA103:CI103,"○")</f>
        <v>0</v>
      </c>
      <c r="CK102" s="497">
        <f>COUNTIF(CA103:CI103,"×")</f>
        <v>0</v>
      </c>
      <c r="CL102" s="497">
        <f>COUNTIF(CA103:CI103,"△")</f>
        <v>0</v>
      </c>
      <c r="CM102" s="497">
        <f>CJ102*3+CL102</f>
        <v>0</v>
      </c>
      <c r="CN102" s="497">
        <f>SUM(CA102,CD102,CG102)</f>
        <v>0</v>
      </c>
      <c r="CO102" s="497">
        <f>SUM(CC102,CF102,CI102)</f>
        <v>0</v>
      </c>
      <c r="CP102" s="479">
        <f>CN102-CO102</f>
        <v>0</v>
      </c>
      <c r="CQ102" s="501"/>
      <c r="CR102" s="517"/>
    </row>
    <row r="103" spans="1:96" ht="18" customHeight="1">
      <c r="A103" s="19"/>
      <c r="B103" s="490"/>
      <c r="C103" s="46"/>
      <c r="D103" s="40" t="str">
        <f>IF(C102="","",IF(C102&gt;E102,"○",IF(C102=E102,"△","×")))</f>
        <v>○</v>
      </c>
      <c r="E103" s="48"/>
      <c r="F103" s="46"/>
      <c r="G103" s="40" t="str">
        <f>IF(F102="","",IF(F102&gt;H102,"○",IF(F102=H102,"△","×")))</f>
        <v>○</v>
      </c>
      <c r="H103" s="48"/>
      <c r="I103" s="49"/>
      <c r="J103" s="37" t="str">
        <f>IF(I102="","",IF(I102&gt;K102,"○",IF(I102=K102,"△","×")))</f>
        <v/>
      </c>
      <c r="K103" s="50"/>
      <c r="L103" s="516"/>
      <c r="M103" s="484"/>
      <c r="N103" s="484"/>
      <c r="O103" s="484"/>
      <c r="P103" s="484"/>
      <c r="Q103" s="484"/>
      <c r="R103" s="486"/>
      <c r="S103" s="502"/>
      <c r="T103" s="19"/>
      <c r="U103" s="490"/>
      <c r="V103" s="46"/>
      <c r="W103" s="47" t="str">
        <f>IF(V102="","",IF(V102&gt;X102,"○",IF(V102=X102,"△","×")))</f>
        <v>×</v>
      </c>
      <c r="X103" s="48"/>
      <c r="Y103" s="46"/>
      <c r="Z103" s="47" t="str">
        <f>IF(Y102="","",IF(Y102&gt;AA102,"○",IF(Y102=AA102,"△","×")))</f>
        <v>×</v>
      </c>
      <c r="AA103" s="48"/>
      <c r="AB103" s="49"/>
      <c r="AC103" s="37" t="str">
        <f>IF(AB102="","",IF(AB102&gt;AD102,"○",IF(AB102=AD102,"△","×")))</f>
        <v/>
      </c>
      <c r="AD103" s="50"/>
      <c r="AE103" s="504"/>
      <c r="AF103" s="498"/>
      <c r="AG103" s="498"/>
      <c r="AH103" s="498"/>
      <c r="AI103" s="498"/>
      <c r="AJ103" s="498"/>
      <c r="AK103" s="480"/>
      <c r="AL103" s="502"/>
      <c r="AN103" s="490"/>
      <c r="AO103" s="46"/>
      <c r="AP103" s="47" t="str">
        <f>IF(AO102="","",IF(AO102&gt;AQ102,"○",IF(AO102=AQ102,"△","×")))</f>
        <v>×</v>
      </c>
      <c r="AQ103" s="48"/>
      <c r="AR103" s="46"/>
      <c r="AS103" s="47" t="str">
        <f>IF(AR102="","",IF(AR102&gt;AT102,"○",IF(AR102=AT102,"△","×")))</f>
        <v>○</v>
      </c>
      <c r="AT103" s="48"/>
      <c r="AU103" s="49"/>
      <c r="AV103" s="37" t="str">
        <f>IF(AU102="","",IF(AU102&gt;AW102,"○",IF(AU102=AW102,"△","×")))</f>
        <v/>
      </c>
      <c r="AW103" s="50"/>
      <c r="AX103" s="504"/>
      <c r="AY103" s="498"/>
      <c r="AZ103" s="498"/>
      <c r="BA103" s="498"/>
      <c r="BB103" s="498"/>
      <c r="BC103" s="498"/>
      <c r="BD103" s="480"/>
      <c r="BE103" s="502"/>
      <c r="BG103" s="490"/>
      <c r="BH103" s="46"/>
      <c r="BI103" s="40" t="str">
        <f>IF(BH102="","",IF(BH102&gt;BJ102,"○",IF(BH102=BJ102,"△","×")))</f>
        <v>×</v>
      </c>
      <c r="BJ103" s="48"/>
      <c r="BK103" s="46"/>
      <c r="BL103" s="40" t="str">
        <f>IF(BK102="","",IF(BK102&gt;BM102,"○",IF(BK102=BM102,"△","×")))</f>
        <v>×</v>
      </c>
      <c r="BM103" s="48"/>
      <c r="BN103" s="49"/>
      <c r="BO103" s="37" t="str">
        <f>IF(BN102="","",IF(BN102&gt;BP102,"○",IF(BN102=BP102,"△","×")))</f>
        <v/>
      </c>
      <c r="BP103" s="50"/>
      <c r="BQ103" s="504"/>
      <c r="BR103" s="498"/>
      <c r="BS103" s="498"/>
      <c r="BT103" s="498"/>
      <c r="BU103" s="498"/>
      <c r="BV103" s="498"/>
      <c r="BW103" s="480"/>
      <c r="BX103" s="502"/>
      <c r="BY103" s="19"/>
      <c r="BZ103" s="490"/>
      <c r="CA103" s="46"/>
      <c r="CB103" s="40" t="str">
        <f>IF(CA102="","",IF(CA102&gt;CC102,"○",IF(CA102=CC102,"△","×")))</f>
        <v/>
      </c>
      <c r="CC103" s="48"/>
      <c r="CD103" s="46"/>
      <c r="CE103" s="40" t="str">
        <f>IF(CD102="","",IF(CD102&gt;CF102,"○",IF(CD102=CF102,"△","×")))</f>
        <v/>
      </c>
      <c r="CF103" s="48"/>
      <c r="CG103" s="49"/>
      <c r="CH103" s="37" t="str">
        <f>IF(CG102="","",IF(CG102&gt;CI102,"○",IF(CG102=CI102,"△","×")))</f>
        <v/>
      </c>
      <c r="CI103" s="50"/>
      <c r="CJ103" s="504"/>
      <c r="CK103" s="498"/>
      <c r="CL103" s="498"/>
      <c r="CM103" s="498"/>
      <c r="CN103" s="498"/>
      <c r="CO103" s="498"/>
      <c r="CP103" s="480"/>
      <c r="CQ103" s="502"/>
      <c r="CR103" s="461"/>
    </row>
    <row r="104" spans="1:96">
      <c r="A104" s="19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4"/>
      <c r="M104" s="54"/>
      <c r="N104" s="54"/>
      <c r="O104" s="54"/>
      <c r="P104" s="54"/>
      <c r="Q104" s="54"/>
      <c r="R104" s="54"/>
      <c r="S104" s="10"/>
      <c r="T104" s="19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10"/>
      <c r="AF104" s="10"/>
      <c r="AG104" s="10"/>
      <c r="AH104" s="10"/>
      <c r="AI104" s="10"/>
      <c r="AJ104" s="10"/>
      <c r="AK104" s="10"/>
      <c r="AL104" s="10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10"/>
      <c r="AY104" s="10"/>
      <c r="AZ104" s="10"/>
      <c r="BA104" s="10"/>
      <c r="BB104" s="10"/>
      <c r="BC104" s="10"/>
      <c r="BD104" s="10"/>
      <c r="BE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9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</row>
    <row r="105" spans="1:96">
      <c r="A105" s="19"/>
      <c r="B105" s="15" t="s">
        <v>70</v>
      </c>
      <c r="L105" s="80"/>
      <c r="M105" s="80"/>
      <c r="N105" s="80"/>
      <c r="O105" s="80"/>
      <c r="P105" s="80"/>
      <c r="Q105" s="80"/>
      <c r="R105" s="80"/>
      <c r="T105" s="19"/>
      <c r="U105" s="15" t="s">
        <v>40</v>
      </c>
      <c r="AE105" s="2"/>
      <c r="AF105" s="2"/>
      <c r="AG105" s="2"/>
      <c r="AH105" s="2"/>
      <c r="AI105" s="2"/>
      <c r="AJ105" s="2"/>
      <c r="AK105" s="2"/>
      <c r="AL105" s="19"/>
      <c r="AN105" s="15" t="s">
        <v>40</v>
      </c>
      <c r="BG105" s="76" t="s">
        <v>40</v>
      </c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Y105" s="19"/>
      <c r="BZ105" s="76" t="s">
        <v>40</v>
      </c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R105" s="66"/>
    </row>
    <row r="106" spans="1:96">
      <c r="A106" s="19"/>
      <c r="B106" s="20"/>
      <c r="C106" s="526" t="str">
        <f>B107</f>
        <v>KAWANO</v>
      </c>
      <c r="D106" s="527"/>
      <c r="E106" s="528"/>
      <c r="F106" s="475" t="str">
        <f>B109</f>
        <v>国府</v>
      </c>
      <c r="G106" s="476"/>
      <c r="H106" s="477"/>
      <c r="I106" s="475" t="str">
        <f>B111</f>
        <v>SAKAEオレンジ</v>
      </c>
      <c r="J106" s="476"/>
      <c r="K106" s="478"/>
      <c r="L106" s="81" t="s">
        <v>11</v>
      </c>
      <c r="M106" s="82" t="s">
        <v>12</v>
      </c>
      <c r="N106" s="82" t="s">
        <v>13</v>
      </c>
      <c r="O106" s="82" t="s">
        <v>14</v>
      </c>
      <c r="P106" s="82" t="s">
        <v>15</v>
      </c>
      <c r="Q106" s="82" t="s">
        <v>16</v>
      </c>
      <c r="R106" s="82" t="s">
        <v>17</v>
      </c>
      <c r="S106" s="23" t="s">
        <v>18</v>
      </c>
      <c r="T106" s="19"/>
      <c r="U106" s="59"/>
      <c r="V106" s="475" t="str">
        <f>U107</f>
        <v>KAWANO</v>
      </c>
      <c r="W106" s="476"/>
      <c r="X106" s="477"/>
      <c r="Y106" s="475" t="str">
        <f>U109</f>
        <v>アレグロッソ旭が丘</v>
      </c>
      <c r="Z106" s="476"/>
      <c r="AA106" s="477"/>
      <c r="AB106" s="475" t="str">
        <f>U111</f>
        <v>国府</v>
      </c>
      <c r="AC106" s="476"/>
      <c r="AD106" s="478"/>
      <c r="AE106" s="21" t="s">
        <v>11</v>
      </c>
      <c r="AF106" s="22" t="s">
        <v>12</v>
      </c>
      <c r="AG106" s="22" t="s">
        <v>13</v>
      </c>
      <c r="AH106" s="22" t="s">
        <v>14</v>
      </c>
      <c r="AI106" s="22" t="s">
        <v>15</v>
      </c>
      <c r="AJ106" s="22" t="s">
        <v>16</v>
      </c>
      <c r="AK106" s="22" t="s">
        <v>17</v>
      </c>
      <c r="AL106" s="23" t="s">
        <v>18</v>
      </c>
      <c r="AN106" s="59"/>
      <c r="AO106" s="475" t="str">
        <f>AN107</f>
        <v>愛宕レアル</v>
      </c>
      <c r="AP106" s="476"/>
      <c r="AQ106" s="477"/>
      <c r="AR106" s="475" t="str">
        <f>AN109</f>
        <v>アレグロッソ旭が丘</v>
      </c>
      <c r="AS106" s="476"/>
      <c r="AT106" s="477"/>
      <c r="AU106" s="475" t="str">
        <f>AN111</f>
        <v>稲生</v>
      </c>
      <c r="AV106" s="476"/>
      <c r="AW106" s="477"/>
      <c r="AX106" s="21" t="s">
        <v>11</v>
      </c>
      <c r="AY106" s="22" t="s">
        <v>12</v>
      </c>
      <c r="AZ106" s="22" t="s">
        <v>13</v>
      </c>
      <c r="BA106" s="22" t="s">
        <v>14</v>
      </c>
      <c r="BB106" s="22" t="s">
        <v>15</v>
      </c>
      <c r="BC106" s="22" t="s">
        <v>16</v>
      </c>
      <c r="BD106" s="22" t="s">
        <v>17</v>
      </c>
      <c r="BE106" s="23" t="s">
        <v>18</v>
      </c>
      <c r="BG106" s="59"/>
      <c r="BH106" s="521" t="str">
        <f>BG107</f>
        <v>愛宕バルサ</v>
      </c>
      <c r="BI106" s="522"/>
      <c r="BJ106" s="523"/>
      <c r="BK106" s="521" t="str">
        <f>BG109</f>
        <v>アレグロッソ旭が丘</v>
      </c>
      <c r="BL106" s="522"/>
      <c r="BM106" s="523"/>
      <c r="BN106" s="569" t="str">
        <f>BG111</f>
        <v>i &amp; K</v>
      </c>
      <c r="BO106" s="570"/>
      <c r="BP106" s="571"/>
      <c r="BQ106" s="77" t="s">
        <v>11</v>
      </c>
      <c r="BR106" s="23" t="s">
        <v>12</v>
      </c>
      <c r="BS106" s="23" t="s">
        <v>13</v>
      </c>
      <c r="BT106" s="23" t="s">
        <v>14</v>
      </c>
      <c r="BU106" s="23" t="s">
        <v>15</v>
      </c>
      <c r="BV106" s="23" t="s">
        <v>16</v>
      </c>
      <c r="BW106" s="23" t="s">
        <v>17</v>
      </c>
      <c r="BX106" s="23" t="s">
        <v>18</v>
      </c>
      <c r="BY106" s="19"/>
      <c r="BZ106" s="59"/>
      <c r="CA106" s="530" t="str">
        <f>BZ107</f>
        <v>愛宕レアル</v>
      </c>
      <c r="CB106" s="531"/>
      <c r="CC106" s="532"/>
      <c r="CD106" s="521" t="str">
        <f>BZ109</f>
        <v>i &amp; K</v>
      </c>
      <c r="CE106" s="522"/>
      <c r="CF106" s="523"/>
      <c r="CG106" s="521" t="str">
        <f>BZ111</f>
        <v>稲生</v>
      </c>
      <c r="CH106" s="522"/>
      <c r="CI106" s="523"/>
      <c r="CJ106" s="77" t="s">
        <v>11</v>
      </c>
      <c r="CK106" s="23" t="s">
        <v>12</v>
      </c>
      <c r="CL106" s="23" t="s">
        <v>13</v>
      </c>
      <c r="CM106" s="23" t="s">
        <v>14</v>
      </c>
      <c r="CN106" s="23" t="s">
        <v>15</v>
      </c>
      <c r="CO106" s="23" t="s">
        <v>16</v>
      </c>
      <c r="CP106" s="23" t="s">
        <v>17</v>
      </c>
      <c r="CQ106" s="23" t="s">
        <v>18</v>
      </c>
      <c r="CR106" s="22" t="s">
        <v>36</v>
      </c>
    </row>
    <row r="107" spans="1:96" ht="18" customHeight="1">
      <c r="A107" s="19"/>
      <c r="B107" s="489" t="s">
        <v>71</v>
      </c>
      <c r="C107" s="27"/>
      <c r="D107" s="28" t="s">
        <v>7</v>
      </c>
      <c r="E107" s="29"/>
      <c r="F107" s="30">
        <v>5</v>
      </c>
      <c r="G107" s="31" t="s">
        <v>7</v>
      </c>
      <c r="H107" s="32">
        <v>0</v>
      </c>
      <c r="I107" s="30">
        <v>3</v>
      </c>
      <c r="J107" s="31" t="s">
        <v>7</v>
      </c>
      <c r="K107" s="32">
        <v>8</v>
      </c>
      <c r="L107" s="495">
        <f>COUNTIF(C108:K108,"○")</f>
        <v>1</v>
      </c>
      <c r="M107" s="483">
        <f>COUNTIF(C108:K108,"×")</f>
        <v>1</v>
      </c>
      <c r="N107" s="483">
        <f>COUNTIF(C108:K108,"△")</f>
        <v>0</v>
      </c>
      <c r="O107" s="483">
        <f>L107*3+N107</f>
        <v>3</v>
      </c>
      <c r="P107" s="483">
        <f>SUM(C107,F107,I107)</f>
        <v>8</v>
      </c>
      <c r="Q107" s="483">
        <f>SUM(E107,H107,K107)</f>
        <v>8</v>
      </c>
      <c r="R107" s="485">
        <f>P107-Q107</f>
        <v>0</v>
      </c>
      <c r="S107" s="501">
        <v>2</v>
      </c>
      <c r="T107" s="19"/>
      <c r="U107" s="489" t="str">
        <f>IF(S107=2,B107,(IF(S109=2,B109,(IF(S111=2,B111,"")))))</f>
        <v>KAWANO</v>
      </c>
      <c r="V107" s="27"/>
      <c r="W107" s="28" t="s">
        <v>7</v>
      </c>
      <c r="X107" s="29"/>
      <c r="Y107" s="30">
        <v>13</v>
      </c>
      <c r="Z107" s="31" t="s">
        <v>7</v>
      </c>
      <c r="AA107" s="32">
        <v>1</v>
      </c>
      <c r="AB107" s="30">
        <v>11</v>
      </c>
      <c r="AC107" s="31" t="s">
        <v>72</v>
      </c>
      <c r="AD107" s="32">
        <v>1</v>
      </c>
      <c r="AE107" s="505">
        <f>COUNTIF(V108:AD108,"○")</f>
        <v>2</v>
      </c>
      <c r="AF107" s="497">
        <f>COUNTIF(V108:AD108,"×")</f>
        <v>0</v>
      </c>
      <c r="AG107" s="497">
        <f>COUNTIF(V108:AD108,"△")</f>
        <v>0</v>
      </c>
      <c r="AH107" s="497">
        <f>AE107*3+AG107</f>
        <v>6</v>
      </c>
      <c r="AI107" s="497">
        <f>SUM(V107,Y107,AB107)</f>
        <v>24</v>
      </c>
      <c r="AJ107" s="497">
        <f>SUM(X107,AA107,AD107)</f>
        <v>2</v>
      </c>
      <c r="AK107" s="479">
        <f>AI107-AJ107</f>
        <v>22</v>
      </c>
      <c r="AL107" s="501">
        <v>1</v>
      </c>
      <c r="AM107" s="91"/>
      <c r="AN107" s="489" t="str">
        <f>IF(AL98=3,U98,(IF(AL100=3,U100,(IF(AL102=3,U102,"")))))</f>
        <v>愛宕レアル</v>
      </c>
      <c r="AO107" s="27"/>
      <c r="AP107" s="28" t="s">
        <v>7</v>
      </c>
      <c r="AQ107" s="29"/>
      <c r="AR107" s="30">
        <v>7</v>
      </c>
      <c r="AS107" s="31" t="s">
        <v>7</v>
      </c>
      <c r="AT107" s="32">
        <v>6</v>
      </c>
      <c r="AU107" s="30">
        <v>15</v>
      </c>
      <c r="AV107" s="31" t="s">
        <v>73</v>
      </c>
      <c r="AW107" s="32">
        <v>1</v>
      </c>
      <c r="AX107" s="505">
        <f>COUNTIF(AO108:AW108,"○")</f>
        <v>2</v>
      </c>
      <c r="AY107" s="497">
        <f>COUNTIF(AO108:AW108,"×")</f>
        <v>0</v>
      </c>
      <c r="AZ107" s="497">
        <f>COUNTIF(AO108:AW108,"△")</f>
        <v>0</v>
      </c>
      <c r="BA107" s="497">
        <f>AX107*3+AZ107</f>
        <v>6</v>
      </c>
      <c r="BB107" s="497">
        <f>SUM(AO107,AR107,AU107)</f>
        <v>22</v>
      </c>
      <c r="BC107" s="497">
        <f>SUM(AQ107,AT107,AW107)</f>
        <v>7</v>
      </c>
      <c r="BD107" s="479">
        <f>BB107-BC107</f>
        <v>15</v>
      </c>
      <c r="BE107" s="501">
        <v>1</v>
      </c>
      <c r="BG107" s="489" t="str">
        <f>IF(BE98=3,AN98,(IF(BE100=3,AN100,(IF(BE102=3,AN102,"")))))</f>
        <v>愛宕バルサ</v>
      </c>
      <c r="BH107" s="27"/>
      <c r="BI107" s="28" t="s">
        <v>7</v>
      </c>
      <c r="BJ107" s="29"/>
      <c r="BK107" s="30">
        <v>14</v>
      </c>
      <c r="BL107" s="31" t="s">
        <v>7</v>
      </c>
      <c r="BM107" s="32">
        <v>1</v>
      </c>
      <c r="BN107" s="30">
        <v>11</v>
      </c>
      <c r="BO107" s="31" t="s">
        <v>73</v>
      </c>
      <c r="BP107" s="32">
        <v>0</v>
      </c>
      <c r="BQ107" s="505">
        <f>COUNTIF(BH108:BP108,"○")</f>
        <v>2</v>
      </c>
      <c r="BR107" s="497">
        <f>COUNTIF(BH108:BP108,"×")</f>
        <v>0</v>
      </c>
      <c r="BS107" s="497">
        <f>COUNTIF(BH108:BP108,"△")</f>
        <v>0</v>
      </c>
      <c r="BT107" s="497">
        <f>BQ107*3+BS107</f>
        <v>6</v>
      </c>
      <c r="BU107" s="497">
        <f>SUM(BH107,BK107,BN107)</f>
        <v>25</v>
      </c>
      <c r="BV107" s="497">
        <f>SUM(BJ107,BM107,BP107)</f>
        <v>1</v>
      </c>
      <c r="BW107" s="479">
        <f>BU107-BV107</f>
        <v>24</v>
      </c>
      <c r="BX107" s="501">
        <v>1</v>
      </c>
      <c r="BY107" s="19"/>
      <c r="BZ107" s="489" t="str">
        <f>IF(BX98=3,BG98,(IF(BX100=3,BG100,(IF(BX102=3,BG102,"")))))</f>
        <v>愛宕レアル</v>
      </c>
      <c r="CA107" s="27"/>
      <c r="CB107" s="28" t="s">
        <v>7</v>
      </c>
      <c r="CC107" s="29"/>
      <c r="CD107" s="30"/>
      <c r="CE107" s="31" t="s">
        <v>7</v>
      </c>
      <c r="CF107" s="32"/>
      <c r="CG107" s="30"/>
      <c r="CH107" s="31" t="s">
        <v>7</v>
      </c>
      <c r="CI107" s="32"/>
      <c r="CJ107" s="505">
        <f>COUNTIF(CA108:CI108,"○")</f>
        <v>0</v>
      </c>
      <c r="CK107" s="497">
        <f>COUNTIF(CA108:CI108,"×")</f>
        <v>0</v>
      </c>
      <c r="CL107" s="497">
        <f>COUNTIF(CA108:CI108,"△")</f>
        <v>0</v>
      </c>
      <c r="CM107" s="497">
        <f>CJ107*3+CL107</f>
        <v>0</v>
      </c>
      <c r="CN107" s="497">
        <f>SUM(CA107,CD107,CG107)</f>
        <v>0</v>
      </c>
      <c r="CO107" s="497">
        <f>SUM(CC107,CF107,CI107)</f>
        <v>0</v>
      </c>
      <c r="CP107" s="479">
        <f>CN107-CO107</f>
        <v>0</v>
      </c>
      <c r="CQ107" s="501"/>
      <c r="CR107" s="517"/>
    </row>
    <row r="108" spans="1:96" ht="18" customHeight="1">
      <c r="A108" s="19"/>
      <c r="B108" s="490"/>
      <c r="C108" s="36"/>
      <c r="D108" s="37"/>
      <c r="E108" s="38"/>
      <c r="F108" s="39"/>
      <c r="G108" s="40" t="str">
        <f>IF(F107="","",IF(F107&gt;H107,"○",IF(F107=H107,"△","×")))</f>
        <v>○</v>
      </c>
      <c r="H108" s="41"/>
      <c r="I108" s="39"/>
      <c r="J108" s="40" t="str">
        <f>IF(I107="","",IF(I107&gt;K107,"○",IF(I107=K107,"△","×")))</f>
        <v>×</v>
      </c>
      <c r="K108" s="41"/>
      <c r="L108" s="496"/>
      <c r="M108" s="484"/>
      <c r="N108" s="484"/>
      <c r="O108" s="484"/>
      <c r="P108" s="484"/>
      <c r="Q108" s="484"/>
      <c r="R108" s="486"/>
      <c r="S108" s="502"/>
      <c r="T108" s="19"/>
      <c r="U108" s="490"/>
      <c r="V108" s="36"/>
      <c r="W108" s="37"/>
      <c r="X108" s="38"/>
      <c r="Y108" s="39"/>
      <c r="Z108" s="40" t="str">
        <f>IF(Y107="","",IF(Y107&gt;AA107,"○",IF(Y107=AA107,"△","×")))</f>
        <v>○</v>
      </c>
      <c r="AA108" s="41"/>
      <c r="AB108" s="39"/>
      <c r="AC108" s="40" t="str">
        <f>IF(AB107="","",IF(AB107&gt;AD107,"○",IF(AB107=AD107,"△","×")))</f>
        <v>○</v>
      </c>
      <c r="AD108" s="41"/>
      <c r="AE108" s="506"/>
      <c r="AF108" s="498"/>
      <c r="AG108" s="498"/>
      <c r="AH108" s="498"/>
      <c r="AI108" s="498"/>
      <c r="AJ108" s="498"/>
      <c r="AK108" s="480"/>
      <c r="AL108" s="502"/>
      <c r="AM108" s="91"/>
      <c r="AN108" s="490"/>
      <c r="AO108" s="36"/>
      <c r="AP108" s="37"/>
      <c r="AQ108" s="38"/>
      <c r="AR108" s="39"/>
      <c r="AS108" s="40" t="str">
        <f>IF(AR107="","",IF(AR107&gt;AT107,"○",IF(AR107=AT107,"△","×")))</f>
        <v>○</v>
      </c>
      <c r="AT108" s="41"/>
      <c r="AU108" s="39"/>
      <c r="AV108" s="40" t="str">
        <f>IF(AU107="","",IF(AU107&gt;AW107,"○",IF(AU107=AW107,"△","×")))</f>
        <v>○</v>
      </c>
      <c r="AW108" s="41"/>
      <c r="AX108" s="506"/>
      <c r="AY108" s="498"/>
      <c r="AZ108" s="498"/>
      <c r="BA108" s="498"/>
      <c r="BB108" s="498"/>
      <c r="BC108" s="498"/>
      <c r="BD108" s="480"/>
      <c r="BE108" s="502"/>
      <c r="BG108" s="490"/>
      <c r="BH108" s="36"/>
      <c r="BI108" s="37"/>
      <c r="BJ108" s="38"/>
      <c r="BK108" s="39"/>
      <c r="BL108" s="40" t="str">
        <f>IF(BK107="","",IF(BK107&gt;BM107,"○",IF(BK107=BM107,"△","×")))</f>
        <v>○</v>
      </c>
      <c r="BM108" s="41"/>
      <c r="BN108" s="39"/>
      <c r="BO108" s="40" t="str">
        <f>IF(BN107="","",IF(BN107&gt;BP107,"○",IF(BN107=BP107,"△","×")))</f>
        <v>○</v>
      </c>
      <c r="BP108" s="41"/>
      <c r="BQ108" s="506"/>
      <c r="BR108" s="498"/>
      <c r="BS108" s="498"/>
      <c r="BT108" s="498"/>
      <c r="BU108" s="498"/>
      <c r="BV108" s="498"/>
      <c r="BW108" s="480"/>
      <c r="BX108" s="502"/>
      <c r="BY108" s="19"/>
      <c r="BZ108" s="490"/>
      <c r="CA108" s="36"/>
      <c r="CB108" s="37"/>
      <c r="CC108" s="38"/>
      <c r="CD108" s="39"/>
      <c r="CE108" s="40" t="str">
        <f>IF(CD107="","",IF(CD107&gt;CF107,"○",IF(CD107=CF107,"△","×")))</f>
        <v/>
      </c>
      <c r="CF108" s="41"/>
      <c r="CG108" s="39"/>
      <c r="CH108" s="40" t="str">
        <f>IF(CG107="","",IF(CG107&gt;CI107,"○",IF(CG107=CI107,"△","×")))</f>
        <v/>
      </c>
      <c r="CI108" s="41"/>
      <c r="CJ108" s="506"/>
      <c r="CK108" s="498"/>
      <c r="CL108" s="498"/>
      <c r="CM108" s="498"/>
      <c r="CN108" s="498"/>
      <c r="CO108" s="498"/>
      <c r="CP108" s="480"/>
      <c r="CQ108" s="502"/>
      <c r="CR108" s="461"/>
    </row>
    <row r="109" spans="1:96" ht="18" customHeight="1">
      <c r="A109" s="19"/>
      <c r="B109" s="489" t="s">
        <v>25</v>
      </c>
      <c r="C109" s="43">
        <f>IF(H107="","",H107)</f>
        <v>0</v>
      </c>
      <c r="D109" s="44" t="s">
        <v>26</v>
      </c>
      <c r="E109" s="45">
        <f>IF(F107="","",F107)</f>
        <v>5</v>
      </c>
      <c r="F109" s="27"/>
      <c r="G109" s="28" t="s">
        <v>7</v>
      </c>
      <c r="H109" s="29"/>
      <c r="I109" s="30">
        <v>0</v>
      </c>
      <c r="J109" s="31" t="s">
        <v>7</v>
      </c>
      <c r="K109" s="32">
        <v>9</v>
      </c>
      <c r="L109" s="515">
        <f>COUNTIF(C110:K110,"○")</f>
        <v>0</v>
      </c>
      <c r="M109" s="483">
        <f>COUNTIF(C110:K110,"×")</f>
        <v>2</v>
      </c>
      <c r="N109" s="483">
        <f>COUNTIF(C110:K110,"△")</f>
        <v>0</v>
      </c>
      <c r="O109" s="483">
        <f>L109*3+N109</f>
        <v>0</v>
      </c>
      <c r="P109" s="483">
        <f>SUM(C109,F109,I109)</f>
        <v>0</v>
      </c>
      <c r="Q109" s="483">
        <f>SUM(E109,H109,K109)</f>
        <v>14</v>
      </c>
      <c r="R109" s="485">
        <f>P109-Q109</f>
        <v>-14</v>
      </c>
      <c r="S109" s="501">
        <v>3</v>
      </c>
      <c r="T109" s="19"/>
      <c r="U109" s="489" t="str">
        <f>IF(S98=3,B98,(IF(S100=3,B100,(IF(S102=3,B102,"")))))</f>
        <v>アレグロッソ旭が丘</v>
      </c>
      <c r="V109" s="43">
        <f>IF(AA107="","",AA107)</f>
        <v>1</v>
      </c>
      <c r="W109" s="44" t="s">
        <v>26</v>
      </c>
      <c r="X109" s="45">
        <f>IF(Y107="","",Y107)</f>
        <v>13</v>
      </c>
      <c r="Y109" s="27"/>
      <c r="Z109" s="28" t="s">
        <v>7</v>
      </c>
      <c r="AA109" s="29"/>
      <c r="AB109" s="30">
        <v>7</v>
      </c>
      <c r="AC109" s="31" t="s">
        <v>72</v>
      </c>
      <c r="AD109" s="32">
        <v>6</v>
      </c>
      <c r="AE109" s="503">
        <f>COUNTIF(V110:AD110,"○")</f>
        <v>1</v>
      </c>
      <c r="AF109" s="497">
        <f>COUNTIF(V110:AD110,"×")</f>
        <v>1</v>
      </c>
      <c r="AG109" s="497">
        <f>COUNTIF(V110:AD110,"△")</f>
        <v>0</v>
      </c>
      <c r="AH109" s="497">
        <f>AE109*3+AG109</f>
        <v>3</v>
      </c>
      <c r="AI109" s="497">
        <f>SUM(V109,Y109,AB109)</f>
        <v>8</v>
      </c>
      <c r="AJ109" s="497">
        <f>SUM(X109,AA109,AD109)</f>
        <v>19</v>
      </c>
      <c r="AK109" s="479">
        <f>AI109-AJ109</f>
        <v>-11</v>
      </c>
      <c r="AL109" s="501">
        <v>2</v>
      </c>
      <c r="AM109" s="91"/>
      <c r="AN109" s="489" t="str">
        <f>IF(AL107=2,U107,(IF(AL109=2,U109,(IF(AL111=2,U111,"")))))</f>
        <v>アレグロッソ旭が丘</v>
      </c>
      <c r="AO109" s="43">
        <f>IF(AT107="","",AT107)</f>
        <v>6</v>
      </c>
      <c r="AP109" s="44" t="s">
        <v>26</v>
      </c>
      <c r="AQ109" s="45">
        <f>IF(AR107="","",AR107)</f>
        <v>7</v>
      </c>
      <c r="AR109" s="27"/>
      <c r="AS109" s="28" t="s">
        <v>7</v>
      </c>
      <c r="AT109" s="29"/>
      <c r="AU109" s="30">
        <v>14</v>
      </c>
      <c r="AV109" s="31" t="s">
        <v>73</v>
      </c>
      <c r="AW109" s="32">
        <v>0</v>
      </c>
      <c r="AX109" s="503">
        <f>COUNTIF(AO110:AW110,"○")</f>
        <v>1</v>
      </c>
      <c r="AY109" s="497">
        <f>COUNTIF(AO110:AW110,"×")</f>
        <v>1</v>
      </c>
      <c r="AZ109" s="497">
        <f>COUNTIF(AO110:AW110,"△")</f>
        <v>0</v>
      </c>
      <c r="BA109" s="497">
        <f>AX109*3+AZ109</f>
        <v>3</v>
      </c>
      <c r="BB109" s="497">
        <f>SUM(AO109,AR109,AU109)</f>
        <v>20</v>
      </c>
      <c r="BC109" s="497">
        <f>SUM(AQ109,AT109,AW109)</f>
        <v>7</v>
      </c>
      <c r="BD109" s="479">
        <f>BB109-BC109</f>
        <v>13</v>
      </c>
      <c r="BE109" s="501">
        <v>2</v>
      </c>
      <c r="BG109" s="489" t="str">
        <f>IF(BE107=2,AN107,(IF(BE109=2,AN109,(IF(BE111=2,AN111,"")))))</f>
        <v>アレグロッソ旭が丘</v>
      </c>
      <c r="BH109" s="51">
        <f>IF(BM107="","",BM107)</f>
        <v>1</v>
      </c>
      <c r="BI109" s="31" t="s">
        <v>7</v>
      </c>
      <c r="BJ109" s="52">
        <f>IF(BK107="","",BK107)</f>
        <v>14</v>
      </c>
      <c r="BK109" s="27"/>
      <c r="BL109" s="28" t="s">
        <v>7</v>
      </c>
      <c r="BM109" s="29"/>
      <c r="BN109" s="30">
        <v>1</v>
      </c>
      <c r="BO109" s="31" t="s">
        <v>72</v>
      </c>
      <c r="BP109" s="32">
        <v>2</v>
      </c>
      <c r="BQ109" s="503">
        <f>COUNTIF(BH110:BP110,"○")</f>
        <v>0</v>
      </c>
      <c r="BR109" s="497">
        <f>COUNTIF(BH110:BP110,"×")</f>
        <v>2</v>
      </c>
      <c r="BS109" s="497">
        <f>COUNTIF(BH110:BP110,"△")</f>
        <v>0</v>
      </c>
      <c r="BT109" s="497">
        <f>BQ109*3+BS109</f>
        <v>0</v>
      </c>
      <c r="BU109" s="497">
        <f>SUM(BH109,BK109,BN109)</f>
        <v>2</v>
      </c>
      <c r="BV109" s="497">
        <f>SUM(BJ109,BM109,BP109)</f>
        <v>16</v>
      </c>
      <c r="BW109" s="479">
        <f>BU109-BV109</f>
        <v>-14</v>
      </c>
      <c r="BX109" s="501">
        <v>3</v>
      </c>
      <c r="BY109" s="19"/>
      <c r="BZ109" s="489" t="str">
        <f>IF(BX107=2,BG107,(IF(BX109=2,BG109,(IF(BX111=2,BG111,"")))))</f>
        <v>i &amp; K</v>
      </c>
      <c r="CA109" s="51" t="str">
        <f>IF(CF107="","",CF107)</f>
        <v/>
      </c>
      <c r="CB109" s="31" t="s">
        <v>72</v>
      </c>
      <c r="CC109" s="52" t="str">
        <f>IF(CD107="","",CD107)</f>
        <v/>
      </c>
      <c r="CD109" s="27"/>
      <c r="CE109" s="28" t="s">
        <v>73</v>
      </c>
      <c r="CF109" s="29"/>
      <c r="CG109" s="30"/>
      <c r="CH109" s="31" t="s">
        <v>7</v>
      </c>
      <c r="CI109" s="32"/>
      <c r="CJ109" s="503">
        <f>COUNTIF(CA110:CI110,"○")</f>
        <v>0</v>
      </c>
      <c r="CK109" s="497">
        <f>COUNTIF(CA110:CI110,"×")</f>
        <v>0</v>
      </c>
      <c r="CL109" s="497">
        <f>COUNTIF(CA110:CI110,"△")</f>
        <v>0</v>
      </c>
      <c r="CM109" s="497">
        <f>CJ109*3+CL109</f>
        <v>0</v>
      </c>
      <c r="CN109" s="497">
        <f>SUM(CA109,CD109,CG109)</f>
        <v>0</v>
      </c>
      <c r="CO109" s="497">
        <f>SUM(CC109,CF109,CI109)</f>
        <v>0</v>
      </c>
      <c r="CP109" s="479">
        <f>CN109-CO109</f>
        <v>0</v>
      </c>
      <c r="CQ109" s="501"/>
      <c r="CR109" s="517"/>
    </row>
    <row r="110" spans="1:96" ht="18" customHeight="1">
      <c r="A110" s="19"/>
      <c r="B110" s="490"/>
      <c r="C110" s="46"/>
      <c r="D110" s="47" t="str">
        <f>IF(C109="","",IF(C109&gt;E109,"○",IF(C109=E109,"△","×")))</f>
        <v>×</v>
      </c>
      <c r="E110" s="48"/>
      <c r="F110" s="49"/>
      <c r="G110" s="37" t="str">
        <f>IF(F109="","",IF(F109&gt;H109,"○",IF(F109=H109,"△","×")))</f>
        <v/>
      </c>
      <c r="H110" s="50"/>
      <c r="I110" s="39"/>
      <c r="J110" s="40" t="str">
        <f>IF(I109="","",IF(I109&gt;K109,"○",IF(I109=K109,"△","×")))</f>
        <v>×</v>
      </c>
      <c r="K110" s="41"/>
      <c r="L110" s="516"/>
      <c r="M110" s="484"/>
      <c r="N110" s="484"/>
      <c r="O110" s="484"/>
      <c r="P110" s="484"/>
      <c r="Q110" s="484"/>
      <c r="R110" s="486"/>
      <c r="S110" s="502"/>
      <c r="T110" s="19"/>
      <c r="U110" s="490"/>
      <c r="V110" s="46"/>
      <c r="W110" s="47" t="str">
        <f>IF(V109="","",IF(V109&gt;X109,"○",IF(V109=X109,"△","×")))</f>
        <v>×</v>
      </c>
      <c r="X110" s="48"/>
      <c r="Y110" s="49"/>
      <c r="Z110" s="37" t="str">
        <f>IF(Y109="","",IF(Y109&gt;AA109,"○",IF(Y109=AA109,"△","×")))</f>
        <v/>
      </c>
      <c r="AA110" s="50"/>
      <c r="AB110" s="39"/>
      <c r="AC110" s="40" t="str">
        <f>IF(AB109="","",IF(AB109&gt;AD109,"○",IF(AB109=AD109,"△","×")))</f>
        <v>○</v>
      </c>
      <c r="AD110" s="41"/>
      <c r="AE110" s="504"/>
      <c r="AF110" s="498"/>
      <c r="AG110" s="498"/>
      <c r="AH110" s="498"/>
      <c r="AI110" s="498"/>
      <c r="AJ110" s="498"/>
      <c r="AK110" s="480"/>
      <c r="AL110" s="502"/>
      <c r="AM110" s="91"/>
      <c r="AN110" s="490"/>
      <c r="AO110" s="46"/>
      <c r="AP110" s="47" t="str">
        <f>IF(AO109="","",IF(AO109&gt;AQ109,"○",IF(AO109=AQ109,"△","×")))</f>
        <v>×</v>
      </c>
      <c r="AQ110" s="48"/>
      <c r="AR110" s="49"/>
      <c r="AS110" s="37" t="str">
        <f>IF(AR109="","",IF(AR109&gt;AT109,"○",IF(AR109=AT109,"△","×")))</f>
        <v/>
      </c>
      <c r="AT110" s="50"/>
      <c r="AU110" s="39"/>
      <c r="AV110" s="40" t="str">
        <f>IF(AU109="","",IF(AU109&gt;AW109,"○",IF(AU109=AW109,"△","×")))</f>
        <v>○</v>
      </c>
      <c r="AW110" s="41"/>
      <c r="AX110" s="504"/>
      <c r="AY110" s="498"/>
      <c r="AZ110" s="498"/>
      <c r="BA110" s="498"/>
      <c r="BB110" s="498"/>
      <c r="BC110" s="498"/>
      <c r="BD110" s="480"/>
      <c r="BE110" s="502"/>
      <c r="BG110" s="490"/>
      <c r="BH110" s="46"/>
      <c r="BI110" s="40" t="str">
        <f>IF(BH109="","",IF(BH109&gt;BJ109,"○",IF(BH109=BJ109,"△","×")))</f>
        <v>×</v>
      </c>
      <c r="BJ110" s="48"/>
      <c r="BK110" s="49"/>
      <c r="BL110" s="37" t="str">
        <f>IF(BK109="","",IF(BK109&gt;BM109,"○",IF(BK109=BM109,"△","×")))</f>
        <v/>
      </c>
      <c r="BM110" s="50"/>
      <c r="BN110" s="39"/>
      <c r="BO110" s="40" t="str">
        <f>IF(BN109="","",IF(BN109&gt;BP109,"○",IF(BN109=BP109,"△","×")))</f>
        <v>×</v>
      </c>
      <c r="BP110" s="41"/>
      <c r="BQ110" s="504"/>
      <c r="BR110" s="498"/>
      <c r="BS110" s="498"/>
      <c r="BT110" s="498"/>
      <c r="BU110" s="498"/>
      <c r="BV110" s="498"/>
      <c r="BW110" s="480"/>
      <c r="BX110" s="502"/>
      <c r="BY110" s="19"/>
      <c r="BZ110" s="490"/>
      <c r="CA110" s="46"/>
      <c r="CB110" s="40" t="str">
        <f>IF(CA109="","",IF(CA109&gt;CC109,"○",IF(CA109=CC109,"△","×")))</f>
        <v/>
      </c>
      <c r="CC110" s="48"/>
      <c r="CD110" s="49"/>
      <c r="CE110" s="37" t="str">
        <f>IF(CD109="","",IF(CD109&gt;CF109,"○",IF(CD109=CF109,"△","×")))</f>
        <v/>
      </c>
      <c r="CF110" s="50"/>
      <c r="CG110" s="39"/>
      <c r="CH110" s="40" t="str">
        <f>IF(CG109="","",IF(CG109&gt;CI109,"○",IF(CG109=CI109,"△","×")))</f>
        <v/>
      </c>
      <c r="CI110" s="41"/>
      <c r="CJ110" s="504"/>
      <c r="CK110" s="498"/>
      <c r="CL110" s="498"/>
      <c r="CM110" s="498"/>
      <c r="CN110" s="498"/>
      <c r="CO110" s="498"/>
      <c r="CP110" s="480"/>
      <c r="CQ110" s="502"/>
      <c r="CR110" s="461"/>
    </row>
    <row r="111" spans="1:96" ht="18" customHeight="1">
      <c r="A111" s="19"/>
      <c r="B111" s="489" t="s">
        <v>74</v>
      </c>
      <c r="C111" s="51">
        <f>IF(K107="","",K107)</f>
        <v>8</v>
      </c>
      <c r="D111" s="31" t="s">
        <v>72</v>
      </c>
      <c r="E111" s="52">
        <f>IF(I107="","",I107)</f>
        <v>3</v>
      </c>
      <c r="F111" s="51">
        <f>IF(K109="","",K109)</f>
        <v>9</v>
      </c>
      <c r="G111" s="31" t="s">
        <v>7</v>
      </c>
      <c r="H111" s="52">
        <f>IF(I109="","",I109)</f>
        <v>0</v>
      </c>
      <c r="I111" s="27"/>
      <c r="J111" s="28" t="s">
        <v>7</v>
      </c>
      <c r="K111" s="29"/>
      <c r="L111" s="515">
        <f>COUNTIF(C112:K112,"○")</f>
        <v>2</v>
      </c>
      <c r="M111" s="483">
        <f>COUNTIF(C112:K112,"×")</f>
        <v>0</v>
      </c>
      <c r="N111" s="483">
        <f>COUNTIF(C112:K112,"△")</f>
        <v>0</v>
      </c>
      <c r="O111" s="483">
        <f>L111*3+N111</f>
        <v>6</v>
      </c>
      <c r="P111" s="483">
        <f>SUM(C111,F111,I111)</f>
        <v>17</v>
      </c>
      <c r="Q111" s="483">
        <f>SUM(E111,H111,K111)</f>
        <v>3</v>
      </c>
      <c r="R111" s="485">
        <f>P111-Q111</f>
        <v>14</v>
      </c>
      <c r="S111" s="501">
        <v>1</v>
      </c>
      <c r="T111" s="19"/>
      <c r="U111" s="489" t="str">
        <f>IF(S107=3,B107,(IF(S109=3,B109,(IF(S111=3,B111,"")))))</f>
        <v>国府</v>
      </c>
      <c r="V111" s="43">
        <f>IF(AD107="","",AD107)</f>
        <v>1</v>
      </c>
      <c r="W111" s="44" t="s">
        <v>26</v>
      </c>
      <c r="X111" s="45">
        <f>IF(AB107="","",AB107)</f>
        <v>11</v>
      </c>
      <c r="Y111" s="43">
        <f>IF(AD109="","",AD109)</f>
        <v>6</v>
      </c>
      <c r="Z111" s="44" t="s">
        <v>26</v>
      </c>
      <c r="AA111" s="45">
        <f>IF(AB109="","",AB109)</f>
        <v>7</v>
      </c>
      <c r="AB111" s="27"/>
      <c r="AC111" s="28" t="s">
        <v>73</v>
      </c>
      <c r="AD111" s="29"/>
      <c r="AE111" s="503">
        <f>COUNTIF(V112:AD112,"○")</f>
        <v>0</v>
      </c>
      <c r="AF111" s="497">
        <f>COUNTIF(V112:AD112,"×")</f>
        <v>2</v>
      </c>
      <c r="AG111" s="497">
        <f>COUNTIF(V112:AD112,"△")</f>
        <v>0</v>
      </c>
      <c r="AH111" s="497">
        <f>AE111*3+AG111</f>
        <v>0</v>
      </c>
      <c r="AI111" s="497">
        <f>SUM(V111,Y111,AB111)</f>
        <v>7</v>
      </c>
      <c r="AJ111" s="497">
        <f>SUM(X111,AA111,AD111)</f>
        <v>18</v>
      </c>
      <c r="AK111" s="479">
        <f>AI111-AJ111</f>
        <v>-11</v>
      </c>
      <c r="AL111" s="501">
        <v>3</v>
      </c>
      <c r="AM111" s="91"/>
      <c r="AN111" s="489" t="str">
        <f>IF(AL78=3,U78,(IF(AL80=3,U80,(IF(AL82=3,U82,"")))))</f>
        <v>稲生</v>
      </c>
      <c r="AO111" s="43">
        <f>IF(AW107="","",AW107)</f>
        <v>1</v>
      </c>
      <c r="AP111" s="44" t="s">
        <v>7</v>
      </c>
      <c r="AQ111" s="45">
        <f>IF(AU107="","",AU107)</f>
        <v>15</v>
      </c>
      <c r="AR111" s="43">
        <f>IF(AW109="","",AW109)</f>
        <v>0</v>
      </c>
      <c r="AS111" s="44" t="s">
        <v>7</v>
      </c>
      <c r="AT111" s="45">
        <f>IF(AU109="","",AU109)</f>
        <v>14</v>
      </c>
      <c r="AU111" s="27"/>
      <c r="AV111" s="28" t="s">
        <v>7</v>
      </c>
      <c r="AW111" s="29"/>
      <c r="AX111" s="503">
        <f>COUNTIF(AO112:AW112,"○")</f>
        <v>0</v>
      </c>
      <c r="AY111" s="497">
        <f>COUNTIF(AO112:AW112,"×")</f>
        <v>2</v>
      </c>
      <c r="AZ111" s="497">
        <f>COUNTIF(AO112:AW112,"△")</f>
        <v>0</v>
      </c>
      <c r="BA111" s="497">
        <f>AX111*3+AZ111</f>
        <v>0</v>
      </c>
      <c r="BB111" s="497">
        <f>SUM(AO111,AR111,AU111)</f>
        <v>1</v>
      </c>
      <c r="BC111" s="497">
        <f>SUM(AQ111,AT111,AW111)</f>
        <v>29</v>
      </c>
      <c r="BD111" s="479">
        <f>BB111-BC111</f>
        <v>-28</v>
      </c>
      <c r="BE111" s="501">
        <v>3</v>
      </c>
      <c r="BG111" s="489" t="str">
        <f>IF(BE78=3,AN78,(IF(BE80=3,AN80,(IF(BE82=3,AN82,"")))))</f>
        <v>i &amp; K</v>
      </c>
      <c r="BH111" s="51">
        <f>IF(BP107="","",BP107)</f>
        <v>0</v>
      </c>
      <c r="BI111" s="31" t="s">
        <v>7</v>
      </c>
      <c r="BJ111" s="52">
        <f>IF(BN107="","",BN107)</f>
        <v>11</v>
      </c>
      <c r="BK111" s="51">
        <f>IF(BP109="","",BP109)</f>
        <v>2</v>
      </c>
      <c r="BL111" s="31" t="s">
        <v>7</v>
      </c>
      <c r="BM111" s="52">
        <f>IF(BN109="","",BN109)</f>
        <v>1</v>
      </c>
      <c r="BN111" s="27"/>
      <c r="BO111" s="28" t="s">
        <v>26</v>
      </c>
      <c r="BP111" s="29"/>
      <c r="BQ111" s="503">
        <f>COUNTIF(BH112:BP112,"○")</f>
        <v>1</v>
      </c>
      <c r="BR111" s="497">
        <f>COUNTIF(BH112:BP112,"×")</f>
        <v>1</v>
      </c>
      <c r="BS111" s="497">
        <f>COUNTIF(BH112:BP112,"△")</f>
        <v>0</v>
      </c>
      <c r="BT111" s="497">
        <f>BQ111*3+BS111</f>
        <v>3</v>
      </c>
      <c r="BU111" s="497">
        <f>SUM(BH111,BK111,BN111)</f>
        <v>2</v>
      </c>
      <c r="BV111" s="497">
        <f>SUM(BJ111,BM111,BP111)</f>
        <v>12</v>
      </c>
      <c r="BW111" s="479">
        <f>BU111-BV111</f>
        <v>-10</v>
      </c>
      <c r="BX111" s="501">
        <v>2</v>
      </c>
      <c r="BY111" s="19"/>
      <c r="BZ111" s="489" t="str">
        <f>IF(BX78=3,BG78,(IF(BX80=3,BG80,(IF(BX82=3,BG82,"")))))</f>
        <v>稲生</v>
      </c>
      <c r="CA111" s="51" t="str">
        <f>IF(CI107="","",CI107)</f>
        <v/>
      </c>
      <c r="CB111" s="31" t="s">
        <v>7</v>
      </c>
      <c r="CC111" s="52" t="str">
        <f>IF(CG107="","",CG107)</f>
        <v/>
      </c>
      <c r="CD111" s="51" t="str">
        <f>IF(CI109="","",CI109)</f>
        <v/>
      </c>
      <c r="CE111" s="31" t="s">
        <v>73</v>
      </c>
      <c r="CF111" s="52" t="str">
        <f>IF(CG109="","",CG109)</f>
        <v/>
      </c>
      <c r="CG111" s="27"/>
      <c r="CH111" s="28" t="s">
        <v>26</v>
      </c>
      <c r="CI111" s="29"/>
      <c r="CJ111" s="503">
        <f>COUNTIF(CA112:CI112,"○")</f>
        <v>0</v>
      </c>
      <c r="CK111" s="497">
        <f>COUNTIF(CA112:CI112,"×")</f>
        <v>0</v>
      </c>
      <c r="CL111" s="497">
        <f>COUNTIF(CA112:CI112,"△")</f>
        <v>0</v>
      </c>
      <c r="CM111" s="497">
        <f>CJ111*3+CL111</f>
        <v>0</v>
      </c>
      <c r="CN111" s="497">
        <f>SUM(CA111,CD111,CG111)</f>
        <v>0</v>
      </c>
      <c r="CO111" s="497">
        <f>SUM(CC111,CF111,CI111)</f>
        <v>0</v>
      </c>
      <c r="CP111" s="479">
        <f>CN111-CO111</f>
        <v>0</v>
      </c>
      <c r="CQ111" s="501"/>
      <c r="CR111" s="517"/>
    </row>
    <row r="112" spans="1:96" ht="18" customHeight="1">
      <c r="A112" s="19"/>
      <c r="B112" s="490"/>
      <c r="C112" s="46"/>
      <c r="D112" s="40" t="str">
        <f>IF(C111="","",IF(C111&gt;E111,"○",IF(C111=E111,"△","×")))</f>
        <v>○</v>
      </c>
      <c r="E112" s="48"/>
      <c r="F112" s="46"/>
      <c r="G112" s="40" t="str">
        <f>IF(F111="","",IF(F111&gt;H111,"○",IF(F111=H111,"△","×")))</f>
        <v>○</v>
      </c>
      <c r="H112" s="48"/>
      <c r="I112" s="49"/>
      <c r="J112" s="37" t="str">
        <f>IF(I111="","",IF(I111&gt;K111,"○",IF(I111=K111,"△","×")))</f>
        <v/>
      </c>
      <c r="K112" s="50"/>
      <c r="L112" s="516"/>
      <c r="M112" s="484"/>
      <c r="N112" s="484"/>
      <c r="O112" s="484"/>
      <c r="P112" s="484"/>
      <c r="Q112" s="484"/>
      <c r="R112" s="486"/>
      <c r="S112" s="502"/>
      <c r="T112" s="19"/>
      <c r="U112" s="490"/>
      <c r="V112" s="46"/>
      <c r="W112" s="47" t="str">
        <f>IF(V111="","",IF(V111&gt;X111,"○",IF(V111=X111,"△","×")))</f>
        <v>×</v>
      </c>
      <c r="X112" s="48"/>
      <c r="Y112" s="46"/>
      <c r="Z112" s="47" t="str">
        <f>IF(Y111="","",IF(Y111&gt;AA111,"○",IF(Y111=AA111,"△","×")))</f>
        <v>×</v>
      </c>
      <c r="AA112" s="48"/>
      <c r="AB112" s="49"/>
      <c r="AC112" s="37" t="str">
        <f>IF(AB111="","",IF(AB111&gt;AD111,"○",IF(AB111=AD111,"△","×")))</f>
        <v/>
      </c>
      <c r="AD112" s="50"/>
      <c r="AE112" s="504"/>
      <c r="AF112" s="498"/>
      <c r="AG112" s="498"/>
      <c r="AH112" s="498"/>
      <c r="AI112" s="498"/>
      <c r="AJ112" s="498"/>
      <c r="AK112" s="480"/>
      <c r="AL112" s="502"/>
      <c r="AM112" s="91"/>
      <c r="AN112" s="490"/>
      <c r="AO112" s="46"/>
      <c r="AP112" s="47" t="str">
        <f>IF(AO111="","",IF(AO111&gt;AQ111,"○",IF(AO111=AQ111,"△","×")))</f>
        <v>×</v>
      </c>
      <c r="AQ112" s="48"/>
      <c r="AR112" s="46"/>
      <c r="AS112" s="47" t="str">
        <f>IF(AR111="","",IF(AR111&gt;AT111,"○",IF(AR111=AT111,"△","×")))</f>
        <v>×</v>
      </c>
      <c r="AT112" s="48"/>
      <c r="AU112" s="49"/>
      <c r="AV112" s="37" t="str">
        <f>IF(AU111="","",IF(AU111&gt;AW111,"○",IF(AU111=AW111,"△","×")))</f>
        <v/>
      </c>
      <c r="AW112" s="50"/>
      <c r="AX112" s="504"/>
      <c r="AY112" s="498"/>
      <c r="AZ112" s="498"/>
      <c r="BA112" s="498"/>
      <c r="BB112" s="498"/>
      <c r="BC112" s="498"/>
      <c r="BD112" s="480"/>
      <c r="BE112" s="502"/>
      <c r="BG112" s="490"/>
      <c r="BH112" s="46"/>
      <c r="BI112" s="40" t="str">
        <f>IF(BH111="","",IF(BH111&gt;BJ111,"○",IF(BH111=BJ111,"△","×")))</f>
        <v>×</v>
      </c>
      <c r="BJ112" s="48"/>
      <c r="BK112" s="46"/>
      <c r="BL112" s="40" t="str">
        <f>IF(BK111="","",IF(BK111&gt;BM111,"○",IF(BK111=BM111,"△","×")))</f>
        <v>○</v>
      </c>
      <c r="BM112" s="48"/>
      <c r="BN112" s="49"/>
      <c r="BO112" s="37" t="str">
        <f>IF(BN111="","",IF(BN111&gt;BP111,"○",IF(BN111=BP111,"△","×")))</f>
        <v/>
      </c>
      <c r="BP112" s="50"/>
      <c r="BQ112" s="504"/>
      <c r="BR112" s="498"/>
      <c r="BS112" s="498"/>
      <c r="BT112" s="498"/>
      <c r="BU112" s="498"/>
      <c r="BV112" s="498"/>
      <c r="BW112" s="480"/>
      <c r="BX112" s="502"/>
      <c r="BY112" s="19"/>
      <c r="BZ112" s="490"/>
      <c r="CA112" s="46"/>
      <c r="CB112" s="40" t="str">
        <f>IF(CA111="","",IF(CA111&gt;CC111,"○",IF(CA111=CC111,"△","×")))</f>
        <v/>
      </c>
      <c r="CC112" s="48"/>
      <c r="CD112" s="46"/>
      <c r="CE112" s="40" t="str">
        <f>IF(CD111="","",IF(CD111&gt;CF111,"○",IF(CD111=CF111,"△","×")))</f>
        <v/>
      </c>
      <c r="CF112" s="48"/>
      <c r="CG112" s="49"/>
      <c r="CH112" s="37" t="str">
        <f>IF(CG111="","",IF(CG111&gt;CI111,"○",IF(CG111=CI111,"△","×")))</f>
        <v/>
      </c>
      <c r="CI112" s="50"/>
      <c r="CJ112" s="504"/>
      <c r="CK112" s="498"/>
      <c r="CL112" s="498"/>
      <c r="CM112" s="498"/>
      <c r="CN112" s="498"/>
      <c r="CO112" s="498"/>
      <c r="CP112" s="480"/>
      <c r="CQ112" s="502"/>
      <c r="CR112" s="461"/>
    </row>
  </sheetData>
  <mergeCells count="1823">
    <mergeCell ref="CR111:CR112"/>
    <mergeCell ref="CJ111:CJ112"/>
    <mergeCell ref="CK111:CK112"/>
    <mergeCell ref="CL111:CL112"/>
    <mergeCell ref="CM111:CM112"/>
    <mergeCell ref="CN111:CN112"/>
    <mergeCell ref="CO111:CO112"/>
    <mergeCell ref="BT111:BT112"/>
    <mergeCell ref="BU111:BU112"/>
    <mergeCell ref="BV111:BV112"/>
    <mergeCell ref="BW111:BW112"/>
    <mergeCell ref="BX111:BX112"/>
    <mergeCell ref="BZ111:BZ112"/>
    <mergeCell ref="BD111:BD112"/>
    <mergeCell ref="BE111:BE112"/>
    <mergeCell ref="BG111:BG112"/>
    <mergeCell ref="BQ111:BQ112"/>
    <mergeCell ref="BR111:BR112"/>
    <mergeCell ref="BS111:BS112"/>
    <mergeCell ref="BA111:BA112"/>
    <mergeCell ref="BB111:BB112"/>
    <mergeCell ref="BC111:BC112"/>
    <mergeCell ref="AH111:AH112"/>
    <mergeCell ref="AI111:AI112"/>
    <mergeCell ref="AJ111:AJ112"/>
    <mergeCell ref="AK111:AK112"/>
    <mergeCell ref="AL111:AL112"/>
    <mergeCell ref="AN111:AN112"/>
    <mergeCell ref="R111:R112"/>
    <mergeCell ref="S111:S112"/>
    <mergeCell ref="U111:U112"/>
    <mergeCell ref="AE111:AE112"/>
    <mergeCell ref="AF111:AF112"/>
    <mergeCell ref="AG111:AG112"/>
    <mergeCell ref="CP111:CP112"/>
    <mergeCell ref="CQ111:CQ112"/>
    <mergeCell ref="B111:B112"/>
    <mergeCell ref="L111:L112"/>
    <mergeCell ref="M111:M112"/>
    <mergeCell ref="N111:N112"/>
    <mergeCell ref="O111:O112"/>
    <mergeCell ref="P111:P112"/>
    <mergeCell ref="Q111:Q112"/>
    <mergeCell ref="CJ109:CJ110"/>
    <mergeCell ref="CK109:CK110"/>
    <mergeCell ref="CL109:CL110"/>
    <mergeCell ref="CM109:CM110"/>
    <mergeCell ref="CN109:CN110"/>
    <mergeCell ref="CO109:CO110"/>
    <mergeCell ref="BT109:BT110"/>
    <mergeCell ref="BU109:BU110"/>
    <mergeCell ref="BV109:BV110"/>
    <mergeCell ref="BW109:BW110"/>
    <mergeCell ref="BX109:BX110"/>
    <mergeCell ref="BZ109:BZ110"/>
    <mergeCell ref="BD109:BD110"/>
    <mergeCell ref="BE109:BE110"/>
    <mergeCell ref="BG109:BG110"/>
    <mergeCell ref="BQ109:BQ110"/>
    <mergeCell ref="BR109:BR110"/>
    <mergeCell ref="BS109:BS110"/>
    <mergeCell ref="AX109:AX110"/>
    <mergeCell ref="AY109:AY110"/>
    <mergeCell ref="AZ109:AZ110"/>
    <mergeCell ref="BA109:BA110"/>
    <mergeCell ref="AX111:AX112"/>
    <mergeCell ref="AY111:AY112"/>
    <mergeCell ref="AZ111:AZ112"/>
    <mergeCell ref="BB109:BB110"/>
    <mergeCell ref="BC109:BC110"/>
    <mergeCell ref="AH109:AH110"/>
    <mergeCell ref="AI109:AI110"/>
    <mergeCell ref="AJ109:AJ110"/>
    <mergeCell ref="AK109:AK110"/>
    <mergeCell ref="AL109:AL110"/>
    <mergeCell ref="AN109:AN110"/>
    <mergeCell ref="R109:R110"/>
    <mergeCell ref="S109:S110"/>
    <mergeCell ref="U109:U110"/>
    <mergeCell ref="AE109:AE110"/>
    <mergeCell ref="AF109:AF110"/>
    <mergeCell ref="AG109:AG110"/>
    <mergeCell ref="CP107:CP108"/>
    <mergeCell ref="CQ107:CQ108"/>
    <mergeCell ref="CR107:CR108"/>
    <mergeCell ref="AI107:AI108"/>
    <mergeCell ref="AJ107:AJ108"/>
    <mergeCell ref="AK107:AK108"/>
    <mergeCell ref="AL107:AL108"/>
    <mergeCell ref="AN107:AN108"/>
    <mergeCell ref="R107:R108"/>
    <mergeCell ref="S107:S108"/>
    <mergeCell ref="U107:U108"/>
    <mergeCell ref="AE107:AE108"/>
    <mergeCell ref="AF107:AF108"/>
    <mergeCell ref="AG107:AG108"/>
    <mergeCell ref="CP109:CP110"/>
    <mergeCell ref="CQ109:CQ110"/>
    <mergeCell ref="CR109:CR110"/>
    <mergeCell ref="B109:B110"/>
    <mergeCell ref="L109:L110"/>
    <mergeCell ref="M109:M110"/>
    <mergeCell ref="N109:N110"/>
    <mergeCell ref="O109:O110"/>
    <mergeCell ref="P109:P110"/>
    <mergeCell ref="Q109:Q110"/>
    <mergeCell ref="CJ107:CJ108"/>
    <mergeCell ref="CK107:CK108"/>
    <mergeCell ref="CL107:CL108"/>
    <mergeCell ref="CM107:CM108"/>
    <mergeCell ref="CN107:CN108"/>
    <mergeCell ref="CO107:CO108"/>
    <mergeCell ref="BT107:BT108"/>
    <mergeCell ref="BU107:BU108"/>
    <mergeCell ref="BV107:BV108"/>
    <mergeCell ref="BW107:BW108"/>
    <mergeCell ref="BX107:BX108"/>
    <mergeCell ref="BZ107:BZ108"/>
    <mergeCell ref="BD107:BD108"/>
    <mergeCell ref="BE107:BE108"/>
    <mergeCell ref="BG107:BG108"/>
    <mergeCell ref="BQ107:BQ108"/>
    <mergeCell ref="BR107:BR108"/>
    <mergeCell ref="BS107:BS108"/>
    <mergeCell ref="AX107:AX108"/>
    <mergeCell ref="AY107:AY108"/>
    <mergeCell ref="AZ107:AZ108"/>
    <mergeCell ref="BA107:BA108"/>
    <mergeCell ref="BB107:BB108"/>
    <mergeCell ref="BC107:BC108"/>
    <mergeCell ref="AH107:AH108"/>
    <mergeCell ref="B107:B108"/>
    <mergeCell ref="L107:L108"/>
    <mergeCell ref="M107:M108"/>
    <mergeCell ref="N107:N108"/>
    <mergeCell ref="O107:O108"/>
    <mergeCell ref="P107:P108"/>
    <mergeCell ref="Q107:Q108"/>
    <mergeCell ref="AO106:AQ106"/>
    <mergeCell ref="AR106:AT106"/>
    <mergeCell ref="AU106:AW106"/>
    <mergeCell ref="BH106:BJ106"/>
    <mergeCell ref="BK106:BM106"/>
    <mergeCell ref="BN106:BP106"/>
    <mergeCell ref="CO102:CO103"/>
    <mergeCell ref="BB102:BB103"/>
    <mergeCell ref="AG102:AG103"/>
    <mergeCell ref="AH102:AH103"/>
    <mergeCell ref="AI102:AI103"/>
    <mergeCell ref="AJ102:AJ103"/>
    <mergeCell ref="AK102:AK103"/>
    <mergeCell ref="AL102:AL103"/>
    <mergeCell ref="Q102:Q103"/>
    <mergeCell ref="R102:R103"/>
    <mergeCell ref="S102:S103"/>
    <mergeCell ref="U102:U103"/>
    <mergeCell ref="AE102:AE103"/>
    <mergeCell ref="AF102:AF103"/>
    <mergeCell ref="C106:E106"/>
    <mergeCell ref="F106:H106"/>
    <mergeCell ref="I106:K106"/>
    <mergeCell ref="V106:X106"/>
    <mergeCell ref="Y106:AA106"/>
    <mergeCell ref="AB106:AD106"/>
    <mergeCell ref="BZ102:BZ103"/>
    <mergeCell ref="CJ102:CJ103"/>
    <mergeCell ref="CK102:CK103"/>
    <mergeCell ref="CL102:CL103"/>
    <mergeCell ref="CM102:CM103"/>
    <mergeCell ref="CN102:CN103"/>
    <mergeCell ref="BS102:BS103"/>
    <mergeCell ref="BT102:BT103"/>
    <mergeCell ref="BU102:BU103"/>
    <mergeCell ref="BV102:BV103"/>
    <mergeCell ref="BW102:BW103"/>
    <mergeCell ref="BX102:BX103"/>
    <mergeCell ref="BC102:BC103"/>
    <mergeCell ref="BD102:BD103"/>
    <mergeCell ref="BE102:BE103"/>
    <mergeCell ref="BG102:BG103"/>
    <mergeCell ref="BQ102:BQ103"/>
    <mergeCell ref="BR102:BR103"/>
    <mergeCell ref="AN102:AN103"/>
    <mergeCell ref="AX102:AX103"/>
    <mergeCell ref="AY102:AY103"/>
    <mergeCell ref="AZ102:AZ103"/>
    <mergeCell ref="BA102:BA103"/>
    <mergeCell ref="CA106:CC106"/>
    <mergeCell ref="CD106:CF106"/>
    <mergeCell ref="CG106:CI106"/>
    <mergeCell ref="CR100:CR101"/>
    <mergeCell ref="B102:B103"/>
    <mergeCell ref="L102:L103"/>
    <mergeCell ref="M102:M103"/>
    <mergeCell ref="N102:N103"/>
    <mergeCell ref="O102:O103"/>
    <mergeCell ref="P102:P103"/>
    <mergeCell ref="BZ100:BZ101"/>
    <mergeCell ref="CJ100:CJ101"/>
    <mergeCell ref="CK100:CK101"/>
    <mergeCell ref="CL100:CL101"/>
    <mergeCell ref="CM100:CM101"/>
    <mergeCell ref="CN100:CN101"/>
    <mergeCell ref="BS100:BS101"/>
    <mergeCell ref="BT100:BT101"/>
    <mergeCell ref="BU100:BU101"/>
    <mergeCell ref="BV100:BV101"/>
    <mergeCell ref="BW100:BW101"/>
    <mergeCell ref="BX100:BX101"/>
    <mergeCell ref="BC100:BC101"/>
    <mergeCell ref="BD100:BD101"/>
    <mergeCell ref="BE100:BE101"/>
    <mergeCell ref="BG100:BG101"/>
    <mergeCell ref="BQ100:BQ101"/>
    <mergeCell ref="BR100:BR101"/>
    <mergeCell ref="AN100:AN101"/>
    <mergeCell ref="AX100:AX101"/>
    <mergeCell ref="AY100:AY101"/>
    <mergeCell ref="AZ100:AZ101"/>
    <mergeCell ref="CP102:CP103"/>
    <mergeCell ref="CQ102:CQ103"/>
    <mergeCell ref="CR102:CR103"/>
    <mergeCell ref="BA100:BA101"/>
    <mergeCell ref="BB100:BB101"/>
    <mergeCell ref="AG100:AG101"/>
    <mergeCell ref="AH100:AH101"/>
    <mergeCell ref="AI100:AI101"/>
    <mergeCell ref="AJ100:AJ101"/>
    <mergeCell ref="AK100:AK101"/>
    <mergeCell ref="AL100:AL101"/>
    <mergeCell ref="Q100:Q101"/>
    <mergeCell ref="R100:R101"/>
    <mergeCell ref="S100:S101"/>
    <mergeCell ref="U100:U101"/>
    <mergeCell ref="AE100:AE101"/>
    <mergeCell ref="AF100:AF101"/>
    <mergeCell ref="CO98:CO99"/>
    <mergeCell ref="CP98:CP99"/>
    <mergeCell ref="CQ98:CQ99"/>
    <mergeCell ref="AH98:AH99"/>
    <mergeCell ref="AI98:AI99"/>
    <mergeCell ref="AJ98:AJ99"/>
    <mergeCell ref="AK98:AK99"/>
    <mergeCell ref="AL98:AL99"/>
    <mergeCell ref="Q98:Q99"/>
    <mergeCell ref="R98:R99"/>
    <mergeCell ref="S98:S99"/>
    <mergeCell ref="U98:U99"/>
    <mergeCell ref="AE98:AE99"/>
    <mergeCell ref="AF98:AF99"/>
    <mergeCell ref="CO100:CO101"/>
    <mergeCell ref="CP100:CP101"/>
    <mergeCell ref="CQ100:CQ101"/>
    <mergeCell ref="CR98:CR99"/>
    <mergeCell ref="B100:B101"/>
    <mergeCell ref="L100:L101"/>
    <mergeCell ref="M100:M101"/>
    <mergeCell ref="N100:N101"/>
    <mergeCell ref="O100:O101"/>
    <mergeCell ref="P100:P101"/>
    <mergeCell ref="BZ98:BZ99"/>
    <mergeCell ref="CJ98:CJ99"/>
    <mergeCell ref="CK98:CK99"/>
    <mergeCell ref="CL98:CL99"/>
    <mergeCell ref="CM98:CM99"/>
    <mergeCell ref="CN98:CN99"/>
    <mergeCell ref="BS98:BS99"/>
    <mergeCell ref="BT98:BT99"/>
    <mergeCell ref="BU98:BU99"/>
    <mergeCell ref="BV98:BV99"/>
    <mergeCell ref="BW98:BW99"/>
    <mergeCell ref="BX98:BX99"/>
    <mergeCell ref="BC98:BC99"/>
    <mergeCell ref="BD98:BD99"/>
    <mergeCell ref="BE98:BE99"/>
    <mergeCell ref="BG98:BG99"/>
    <mergeCell ref="BQ98:BQ99"/>
    <mergeCell ref="BR98:BR99"/>
    <mergeCell ref="AN98:AN99"/>
    <mergeCell ref="AX98:AX99"/>
    <mergeCell ref="AY98:AY99"/>
    <mergeCell ref="AZ98:AZ99"/>
    <mergeCell ref="BA98:BA99"/>
    <mergeCell ref="BB98:BB99"/>
    <mergeCell ref="AG98:AG99"/>
    <mergeCell ref="B98:B99"/>
    <mergeCell ref="L98:L99"/>
    <mergeCell ref="M98:M99"/>
    <mergeCell ref="N98:N99"/>
    <mergeCell ref="O98:O99"/>
    <mergeCell ref="P98:P99"/>
    <mergeCell ref="BH97:BJ97"/>
    <mergeCell ref="BK97:BM97"/>
    <mergeCell ref="BN97:BP97"/>
    <mergeCell ref="CA97:CC97"/>
    <mergeCell ref="CD97:CF97"/>
    <mergeCell ref="CG97:CI97"/>
    <mergeCell ref="CR92:CR93"/>
    <mergeCell ref="C97:E97"/>
    <mergeCell ref="F97:H97"/>
    <mergeCell ref="I97:K97"/>
    <mergeCell ref="V97:X97"/>
    <mergeCell ref="Y97:AA97"/>
    <mergeCell ref="AB97:AD97"/>
    <mergeCell ref="AO97:AQ97"/>
    <mergeCell ref="AR97:AT97"/>
    <mergeCell ref="AU97:AW97"/>
    <mergeCell ref="CL92:CL93"/>
    <mergeCell ref="CM92:CM93"/>
    <mergeCell ref="CN92:CN93"/>
    <mergeCell ref="CO92:CO93"/>
    <mergeCell ref="CP92:CP93"/>
    <mergeCell ref="CQ92:CQ93"/>
    <mergeCell ref="BV92:BV93"/>
    <mergeCell ref="BW92:BW93"/>
    <mergeCell ref="BX92:BX93"/>
    <mergeCell ref="BZ92:BZ93"/>
    <mergeCell ref="CJ92:CJ93"/>
    <mergeCell ref="CK92:CK93"/>
    <mergeCell ref="BG92:BG93"/>
    <mergeCell ref="BQ92:BQ93"/>
    <mergeCell ref="BR92:BR93"/>
    <mergeCell ref="BS92:BS93"/>
    <mergeCell ref="BT92:BT93"/>
    <mergeCell ref="BU92:BU93"/>
    <mergeCell ref="AZ92:AZ93"/>
    <mergeCell ref="BA92:BA93"/>
    <mergeCell ref="BB92:BB93"/>
    <mergeCell ref="BC92:BC93"/>
    <mergeCell ref="BD92:BD93"/>
    <mergeCell ref="BE92:BE93"/>
    <mergeCell ref="AJ92:AJ93"/>
    <mergeCell ref="AK92:AK93"/>
    <mergeCell ref="AL92:AL93"/>
    <mergeCell ref="AN92:AN93"/>
    <mergeCell ref="AX92:AX93"/>
    <mergeCell ref="AY92:AY93"/>
    <mergeCell ref="U92:U93"/>
    <mergeCell ref="AE92:AE93"/>
    <mergeCell ref="AF92:AF93"/>
    <mergeCell ref="AG92:AG93"/>
    <mergeCell ref="AH92:AH93"/>
    <mergeCell ref="AI92:AI93"/>
    <mergeCell ref="CR90:CR91"/>
    <mergeCell ref="B92:B93"/>
    <mergeCell ref="L92:L93"/>
    <mergeCell ref="M92:M93"/>
    <mergeCell ref="N92:N93"/>
    <mergeCell ref="O92:O93"/>
    <mergeCell ref="P92:P93"/>
    <mergeCell ref="Q92:Q93"/>
    <mergeCell ref="R92:R93"/>
    <mergeCell ref="S92:S93"/>
    <mergeCell ref="CL90:CL91"/>
    <mergeCell ref="CM90:CM91"/>
    <mergeCell ref="CN90:CN91"/>
    <mergeCell ref="CO90:CO91"/>
    <mergeCell ref="CP90:CP91"/>
    <mergeCell ref="CQ90:CQ91"/>
    <mergeCell ref="BV90:BV91"/>
    <mergeCell ref="BW90:BW91"/>
    <mergeCell ref="BX90:BX91"/>
    <mergeCell ref="BZ90:BZ91"/>
    <mergeCell ref="CJ90:CJ91"/>
    <mergeCell ref="CK90:CK91"/>
    <mergeCell ref="BG90:BG91"/>
    <mergeCell ref="BQ90:BQ91"/>
    <mergeCell ref="BR90:BR91"/>
    <mergeCell ref="BS90:BS91"/>
    <mergeCell ref="BT90:BT91"/>
    <mergeCell ref="BU90:BU91"/>
    <mergeCell ref="AZ90:AZ91"/>
    <mergeCell ref="BA90:BA91"/>
    <mergeCell ref="BB90:BB91"/>
    <mergeCell ref="BC90:BC91"/>
    <mergeCell ref="BD90:BD91"/>
    <mergeCell ref="BE90:BE91"/>
    <mergeCell ref="AJ90:AJ91"/>
    <mergeCell ref="AK90:AK91"/>
    <mergeCell ref="AL90:AL91"/>
    <mergeCell ref="AN90:AN91"/>
    <mergeCell ref="AX90:AX91"/>
    <mergeCell ref="AY90:AY91"/>
    <mergeCell ref="U90:U91"/>
    <mergeCell ref="AE90:AE91"/>
    <mergeCell ref="AF90:AF91"/>
    <mergeCell ref="AG90:AG91"/>
    <mergeCell ref="AH90:AH91"/>
    <mergeCell ref="AI90:AI91"/>
    <mergeCell ref="CR88:CR89"/>
    <mergeCell ref="B90:B91"/>
    <mergeCell ref="L90:L91"/>
    <mergeCell ref="M90:M91"/>
    <mergeCell ref="N90:N91"/>
    <mergeCell ref="O90:O91"/>
    <mergeCell ref="P90:P91"/>
    <mergeCell ref="Q90:Q91"/>
    <mergeCell ref="R90:R91"/>
    <mergeCell ref="S90:S91"/>
    <mergeCell ref="CL88:CL89"/>
    <mergeCell ref="CM88:CM89"/>
    <mergeCell ref="CN88:CN89"/>
    <mergeCell ref="CO88:CO89"/>
    <mergeCell ref="CP88:CP89"/>
    <mergeCell ref="CQ88:CQ89"/>
    <mergeCell ref="BV88:BV89"/>
    <mergeCell ref="BW88:BW89"/>
    <mergeCell ref="BX88:BX89"/>
    <mergeCell ref="BZ88:BZ89"/>
    <mergeCell ref="CJ88:CJ89"/>
    <mergeCell ref="CK88:CK89"/>
    <mergeCell ref="BG88:BG89"/>
    <mergeCell ref="BQ88:BQ89"/>
    <mergeCell ref="BR88:BR89"/>
    <mergeCell ref="BS88:BS89"/>
    <mergeCell ref="BT88:BT89"/>
    <mergeCell ref="BU88:BU89"/>
    <mergeCell ref="AZ88:AZ89"/>
    <mergeCell ref="BA88:BA89"/>
    <mergeCell ref="BB88:BB89"/>
    <mergeCell ref="BC88:BC89"/>
    <mergeCell ref="B88:B89"/>
    <mergeCell ref="L88:L89"/>
    <mergeCell ref="M88:M89"/>
    <mergeCell ref="N88:N89"/>
    <mergeCell ref="O88:O89"/>
    <mergeCell ref="P88:P89"/>
    <mergeCell ref="Q88:Q89"/>
    <mergeCell ref="R88:R89"/>
    <mergeCell ref="S88:S89"/>
    <mergeCell ref="AU87:AW87"/>
    <mergeCell ref="BH87:BJ87"/>
    <mergeCell ref="BK87:BM87"/>
    <mergeCell ref="BN87:BP87"/>
    <mergeCell ref="CA87:CC87"/>
    <mergeCell ref="CD87:CF87"/>
    <mergeCell ref="C87:E87"/>
    <mergeCell ref="F87:H87"/>
    <mergeCell ref="CJ82:CJ83"/>
    <mergeCell ref="BE82:BE83"/>
    <mergeCell ref="BD88:BD89"/>
    <mergeCell ref="BE88:BE89"/>
    <mergeCell ref="AJ88:AJ89"/>
    <mergeCell ref="AK88:AK89"/>
    <mergeCell ref="AL88:AL89"/>
    <mergeCell ref="AN88:AN89"/>
    <mergeCell ref="AX88:AX89"/>
    <mergeCell ref="AY88:AY89"/>
    <mergeCell ref="U88:U89"/>
    <mergeCell ref="AE88:AE89"/>
    <mergeCell ref="AF88:AF89"/>
    <mergeCell ref="AG88:AG89"/>
    <mergeCell ref="AH88:AH89"/>
    <mergeCell ref="AI88:AI89"/>
    <mergeCell ref="CG87:CI87"/>
    <mergeCell ref="Q80:Q81"/>
    <mergeCell ref="R80:R81"/>
    <mergeCell ref="CR82:CR83"/>
    <mergeCell ref="AI80:AI81"/>
    <mergeCell ref="AJ80:AJ81"/>
    <mergeCell ref="AK80:AK81"/>
    <mergeCell ref="AL80:AL81"/>
    <mergeCell ref="BC82:BC83"/>
    <mergeCell ref="BD82:BD83"/>
    <mergeCell ref="AI82:AI83"/>
    <mergeCell ref="AJ82:AJ83"/>
    <mergeCell ref="AK82:AK83"/>
    <mergeCell ref="AL82:AL83"/>
    <mergeCell ref="AN82:AN83"/>
    <mergeCell ref="AX82:AX83"/>
    <mergeCell ref="I87:K87"/>
    <mergeCell ref="V87:X87"/>
    <mergeCell ref="Y87:AA87"/>
    <mergeCell ref="AB87:AD87"/>
    <mergeCell ref="AO87:AQ87"/>
    <mergeCell ref="AR87:AT87"/>
    <mergeCell ref="CK82:CK83"/>
    <mergeCell ref="CL82:CL83"/>
    <mergeCell ref="CM82:CM83"/>
    <mergeCell ref="CN82:CN83"/>
    <mergeCell ref="CO82:CO83"/>
    <mergeCell ref="CP82:CP83"/>
    <mergeCell ref="BU82:BU83"/>
    <mergeCell ref="BV82:BV83"/>
    <mergeCell ref="BW82:BW83"/>
    <mergeCell ref="BX82:BX83"/>
    <mergeCell ref="BZ82:BZ83"/>
    <mergeCell ref="CV80:CV81"/>
    <mergeCell ref="CX80:CX81"/>
    <mergeCell ref="B82:B83"/>
    <mergeCell ref="L82:L83"/>
    <mergeCell ref="M82:M83"/>
    <mergeCell ref="N82:N83"/>
    <mergeCell ref="O82:O83"/>
    <mergeCell ref="P82:P83"/>
    <mergeCell ref="Q82:Q83"/>
    <mergeCell ref="R82:R83"/>
    <mergeCell ref="BZ80:BZ81"/>
    <mergeCell ref="CJ80:CJ81"/>
    <mergeCell ref="CK80:CK81"/>
    <mergeCell ref="CL80:CL81"/>
    <mergeCell ref="CM80:CM81"/>
    <mergeCell ref="CN80:CN81"/>
    <mergeCell ref="BS80:BS81"/>
    <mergeCell ref="BT80:BT81"/>
    <mergeCell ref="CQ82:CQ83"/>
    <mergeCell ref="BG82:BG83"/>
    <mergeCell ref="BQ82:BQ83"/>
    <mergeCell ref="BR82:BR83"/>
    <mergeCell ref="BS82:BS83"/>
    <mergeCell ref="BT82:BT83"/>
    <mergeCell ref="AY82:AY83"/>
    <mergeCell ref="AZ82:AZ83"/>
    <mergeCell ref="BA82:BA83"/>
    <mergeCell ref="BB82:BB83"/>
    <mergeCell ref="S82:S83"/>
    <mergeCell ref="U82:U83"/>
    <mergeCell ref="AE82:AE83"/>
    <mergeCell ref="AF82:AF83"/>
    <mergeCell ref="AG82:AG83"/>
    <mergeCell ref="AH82:AH83"/>
    <mergeCell ref="AG80:AG81"/>
    <mergeCell ref="AH80:AH81"/>
    <mergeCell ref="CV78:CV79"/>
    <mergeCell ref="CX78:CX79"/>
    <mergeCell ref="CY78:CY81"/>
    <mergeCell ref="CZ78:CZ81"/>
    <mergeCell ref="B80:B81"/>
    <mergeCell ref="L80:L81"/>
    <mergeCell ref="M80:M81"/>
    <mergeCell ref="N80:N81"/>
    <mergeCell ref="O80:O81"/>
    <mergeCell ref="P80:P81"/>
    <mergeCell ref="CO78:CO79"/>
    <mergeCell ref="CP78:CP79"/>
    <mergeCell ref="CQ78:CQ79"/>
    <mergeCell ref="CR78:CR79"/>
    <mergeCell ref="CT78:CT81"/>
    <mergeCell ref="CU78:CU81"/>
    <mergeCell ref="CO80:CO81"/>
    <mergeCell ref="CP80:CP81"/>
    <mergeCell ref="CQ80:CQ81"/>
    <mergeCell ref="CR80:CR81"/>
    <mergeCell ref="BZ78:BZ79"/>
    <mergeCell ref="CJ78:CJ79"/>
    <mergeCell ref="CK78:CK79"/>
    <mergeCell ref="CL78:CL79"/>
    <mergeCell ref="CM78:CM79"/>
    <mergeCell ref="CN78:CN79"/>
    <mergeCell ref="BU80:BU81"/>
    <mergeCell ref="BV80:BV81"/>
    <mergeCell ref="CD77:CF77"/>
    <mergeCell ref="BC80:BC81"/>
    <mergeCell ref="BD80:BD81"/>
    <mergeCell ref="BW78:BW79"/>
    <mergeCell ref="BX78:BX79"/>
    <mergeCell ref="BC78:BC79"/>
    <mergeCell ref="BD78:BD79"/>
    <mergeCell ref="BE78:BE79"/>
    <mergeCell ref="BG78:BG79"/>
    <mergeCell ref="BQ78:BQ79"/>
    <mergeCell ref="BR78:BR79"/>
    <mergeCell ref="AN78:AN79"/>
    <mergeCell ref="AX78:AX79"/>
    <mergeCell ref="AY78:AY79"/>
    <mergeCell ref="AZ78:AZ79"/>
    <mergeCell ref="BA78:BA79"/>
    <mergeCell ref="S80:S81"/>
    <mergeCell ref="U80:U81"/>
    <mergeCell ref="AE80:AE81"/>
    <mergeCell ref="AF80:AF81"/>
    <mergeCell ref="BE80:BE81"/>
    <mergeCell ref="BG80:BG81"/>
    <mergeCell ref="BQ80:BQ81"/>
    <mergeCell ref="BR80:BR81"/>
    <mergeCell ref="AN80:AN81"/>
    <mergeCell ref="AX80:AX81"/>
    <mergeCell ref="AY80:AY81"/>
    <mergeCell ref="AZ80:AZ81"/>
    <mergeCell ref="BA80:BA81"/>
    <mergeCell ref="BB80:BB81"/>
    <mergeCell ref="BW80:BW81"/>
    <mergeCell ref="BX80:BX81"/>
    <mergeCell ref="CG77:CI77"/>
    <mergeCell ref="B78:B79"/>
    <mergeCell ref="L78:L79"/>
    <mergeCell ref="M78:M79"/>
    <mergeCell ref="N78:N79"/>
    <mergeCell ref="O78:O79"/>
    <mergeCell ref="P78:P79"/>
    <mergeCell ref="AB77:AD77"/>
    <mergeCell ref="AO77:AQ77"/>
    <mergeCell ref="AR77:AT77"/>
    <mergeCell ref="AU77:AW77"/>
    <mergeCell ref="BH77:BJ77"/>
    <mergeCell ref="BK77:BM77"/>
    <mergeCell ref="BS78:BS79"/>
    <mergeCell ref="BT78:BT79"/>
    <mergeCell ref="BU78:BU79"/>
    <mergeCell ref="BV78:BV79"/>
    <mergeCell ref="BB78:BB79"/>
    <mergeCell ref="AG78:AG79"/>
    <mergeCell ref="AH78:AH79"/>
    <mergeCell ref="AI78:AI79"/>
    <mergeCell ref="AJ78:AJ79"/>
    <mergeCell ref="AK78:AK79"/>
    <mergeCell ref="AL78:AL79"/>
    <mergeCell ref="Q78:Q79"/>
    <mergeCell ref="R78:R79"/>
    <mergeCell ref="S78:S79"/>
    <mergeCell ref="U78:U79"/>
    <mergeCell ref="AE78:AE79"/>
    <mergeCell ref="AF78:AF79"/>
    <mergeCell ref="BN77:BP77"/>
    <mergeCell ref="CA77:CC77"/>
    <mergeCell ref="CO73:CO74"/>
    <mergeCell ref="CP73:CP74"/>
    <mergeCell ref="CQ73:CQ74"/>
    <mergeCell ref="CR73:CR74"/>
    <mergeCell ref="CT76:CZ76"/>
    <mergeCell ref="C77:E77"/>
    <mergeCell ref="F77:H77"/>
    <mergeCell ref="I77:K77"/>
    <mergeCell ref="V77:X77"/>
    <mergeCell ref="Y77:AA77"/>
    <mergeCell ref="BZ73:BZ74"/>
    <mergeCell ref="CJ73:CJ74"/>
    <mergeCell ref="CK73:CK74"/>
    <mergeCell ref="CL73:CL74"/>
    <mergeCell ref="CM73:CM74"/>
    <mergeCell ref="CN73:CN74"/>
    <mergeCell ref="BS73:BS74"/>
    <mergeCell ref="BT73:BT74"/>
    <mergeCell ref="BU73:BU74"/>
    <mergeCell ref="BV73:BV74"/>
    <mergeCell ref="BW73:BW74"/>
    <mergeCell ref="BX73:BX74"/>
    <mergeCell ref="BC73:BC74"/>
    <mergeCell ref="BD73:BD74"/>
    <mergeCell ref="BE73:BE74"/>
    <mergeCell ref="BG73:BG74"/>
    <mergeCell ref="BQ73:BQ74"/>
    <mergeCell ref="BR73:BR74"/>
    <mergeCell ref="AN73:AN74"/>
    <mergeCell ref="AX73:AX74"/>
    <mergeCell ref="AY73:AY74"/>
    <mergeCell ref="AZ73:AZ74"/>
    <mergeCell ref="BA73:BA74"/>
    <mergeCell ref="BB73:BB74"/>
    <mergeCell ref="AG73:AG74"/>
    <mergeCell ref="AH73:AH74"/>
    <mergeCell ref="AI73:AI74"/>
    <mergeCell ref="AJ73:AJ74"/>
    <mergeCell ref="AK73:AK74"/>
    <mergeCell ref="AL73:AL74"/>
    <mergeCell ref="Q73:Q74"/>
    <mergeCell ref="R73:R74"/>
    <mergeCell ref="S73:S74"/>
    <mergeCell ref="U73:U74"/>
    <mergeCell ref="AE73:AE74"/>
    <mergeCell ref="AF73:AF74"/>
    <mergeCell ref="B73:B74"/>
    <mergeCell ref="L73:L74"/>
    <mergeCell ref="M73:M74"/>
    <mergeCell ref="N73:N74"/>
    <mergeCell ref="O73:O74"/>
    <mergeCell ref="P73:P74"/>
    <mergeCell ref="U71:U72"/>
    <mergeCell ref="AE71:AE72"/>
    <mergeCell ref="AF71:AF72"/>
    <mergeCell ref="AG71:AG72"/>
    <mergeCell ref="AH71:AH72"/>
    <mergeCell ref="AI71:AI72"/>
    <mergeCell ref="CL71:CL72"/>
    <mergeCell ref="CM71:CM72"/>
    <mergeCell ref="CN71:CN72"/>
    <mergeCell ref="CO71:CO72"/>
    <mergeCell ref="CP71:CP72"/>
    <mergeCell ref="CQ71:CQ72"/>
    <mergeCell ref="BV71:BV72"/>
    <mergeCell ref="BW71:BW72"/>
    <mergeCell ref="BX71:BX72"/>
    <mergeCell ref="BZ71:BZ72"/>
    <mergeCell ref="CJ71:CJ72"/>
    <mergeCell ref="CK71:CK72"/>
    <mergeCell ref="BG71:BG72"/>
    <mergeCell ref="BQ71:BQ72"/>
    <mergeCell ref="BR71:BR72"/>
    <mergeCell ref="BS71:BS72"/>
    <mergeCell ref="BT71:BT72"/>
    <mergeCell ref="BU71:BU72"/>
    <mergeCell ref="CJ69:CJ70"/>
    <mergeCell ref="CK69:CK70"/>
    <mergeCell ref="BG69:BG70"/>
    <mergeCell ref="AZ71:AZ72"/>
    <mergeCell ref="BA71:BA72"/>
    <mergeCell ref="BB71:BB72"/>
    <mergeCell ref="BC71:BC72"/>
    <mergeCell ref="BD71:BD72"/>
    <mergeCell ref="BE71:BE72"/>
    <mergeCell ref="AJ71:AJ72"/>
    <mergeCell ref="AK71:AK72"/>
    <mergeCell ref="AL71:AL72"/>
    <mergeCell ref="AN71:AN72"/>
    <mergeCell ref="AX71:AX72"/>
    <mergeCell ref="AY71:AY72"/>
    <mergeCell ref="BE69:BE70"/>
    <mergeCell ref="AJ69:AJ70"/>
    <mergeCell ref="AK69:AK70"/>
    <mergeCell ref="AL69:AL70"/>
    <mergeCell ref="AN69:AN70"/>
    <mergeCell ref="AX69:AX70"/>
    <mergeCell ref="AY69:AY70"/>
    <mergeCell ref="CZ69:CZ72"/>
    <mergeCell ref="B71:B72"/>
    <mergeCell ref="L71:L72"/>
    <mergeCell ref="M71:M72"/>
    <mergeCell ref="N71:N72"/>
    <mergeCell ref="O71:O72"/>
    <mergeCell ref="P71:P72"/>
    <mergeCell ref="Q71:Q72"/>
    <mergeCell ref="R71:R72"/>
    <mergeCell ref="S71:S72"/>
    <mergeCell ref="CR69:CR70"/>
    <mergeCell ref="CT69:CT72"/>
    <mergeCell ref="CU69:CU72"/>
    <mergeCell ref="CV69:CV70"/>
    <mergeCell ref="CX69:CX70"/>
    <mergeCell ref="CY69:CY72"/>
    <mergeCell ref="CR71:CR72"/>
    <mergeCell ref="CV71:CV72"/>
    <mergeCell ref="CX71:CX72"/>
    <mergeCell ref="CL69:CL70"/>
    <mergeCell ref="CM69:CM70"/>
    <mergeCell ref="CN69:CN70"/>
    <mergeCell ref="CO69:CO70"/>
    <mergeCell ref="CP69:CP70"/>
    <mergeCell ref="CQ69:CQ70"/>
    <mergeCell ref="U69:U70"/>
    <mergeCell ref="AE69:AE70"/>
    <mergeCell ref="AF69:AF70"/>
    <mergeCell ref="AG69:AG70"/>
    <mergeCell ref="AH69:AH70"/>
    <mergeCell ref="AI69:AI70"/>
    <mergeCell ref="BV69:BV70"/>
    <mergeCell ref="CG68:CI68"/>
    <mergeCell ref="B69:B70"/>
    <mergeCell ref="L69:L70"/>
    <mergeCell ref="M69:M70"/>
    <mergeCell ref="N69:N70"/>
    <mergeCell ref="O69:O70"/>
    <mergeCell ref="P69:P70"/>
    <mergeCell ref="Q69:Q70"/>
    <mergeCell ref="R69:R70"/>
    <mergeCell ref="S69:S70"/>
    <mergeCell ref="AU68:AW68"/>
    <mergeCell ref="BH68:BJ68"/>
    <mergeCell ref="BK68:BM68"/>
    <mergeCell ref="BN68:BP68"/>
    <mergeCell ref="CA68:CC68"/>
    <mergeCell ref="CD68:CF68"/>
    <mergeCell ref="BQ69:BQ70"/>
    <mergeCell ref="BR69:BR70"/>
    <mergeCell ref="BS69:BS70"/>
    <mergeCell ref="BT69:BT70"/>
    <mergeCell ref="BU69:BU70"/>
    <mergeCell ref="AZ69:AZ70"/>
    <mergeCell ref="BA69:BA70"/>
    <mergeCell ref="BB69:BB70"/>
    <mergeCell ref="BC69:BC70"/>
    <mergeCell ref="BD69:BD70"/>
    <mergeCell ref="BW69:BW70"/>
    <mergeCell ref="BX69:BX70"/>
    <mergeCell ref="BZ69:BZ70"/>
    <mergeCell ref="CT67:CZ67"/>
    <mergeCell ref="C68:E68"/>
    <mergeCell ref="F68:H68"/>
    <mergeCell ref="I68:K68"/>
    <mergeCell ref="V68:X68"/>
    <mergeCell ref="Y68:AA68"/>
    <mergeCell ref="AB68:AD68"/>
    <mergeCell ref="AO68:AQ68"/>
    <mergeCell ref="AR68:AT68"/>
    <mergeCell ref="CL64:CL65"/>
    <mergeCell ref="CM64:CM65"/>
    <mergeCell ref="CN64:CN65"/>
    <mergeCell ref="CO64:CO65"/>
    <mergeCell ref="CP64:CP65"/>
    <mergeCell ref="CQ64:CQ65"/>
    <mergeCell ref="BV64:BV65"/>
    <mergeCell ref="BW64:BW65"/>
    <mergeCell ref="BX64:BX65"/>
    <mergeCell ref="BZ64:BZ65"/>
    <mergeCell ref="CJ64:CJ65"/>
    <mergeCell ref="CK64:CK65"/>
    <mergeCell ref="BG64:BG65"/>
    <mergeCell ref="BQ64:BQ65"/>
    <mergeCell ref="BR64:BR65"/>
    <mergeCell ref="BS64:BS65"/>
    <mergeCell ref="BT64:BT65"/>
    <mergeCell ref="BU64:BU65"/>
    <mergeCell ref="AZ64:AZ65"/>
    <mergeCell ref="BA64:BA65"/>
    <mergeCell ref="BB64:BB65"/>
    <mergeCell ref="BC64:BC65"/>
    <mergeCell ref="BD64:BD65"/>
    <mergeCell ref="BE64:BE65"/>
    <mergeCell ref="AJ64:AJ65"/>
    <mergeCell ref="AK64:AK65"/>
    <mergeCell ref="AL64:AL65"/>
    <mergeCell ref="AN64:AN65"/>
    <mergeCell ref="AX64:AX65"/>
    <mergeCell ref="AY64:AY65"/>
    <mergeCell ref="U64:U65"/>
    <mergeCell ref="AE64:AE65"/>
    <mergeCell ref="AF64:AF65"/>
    <mergeCell ref="AG64:AG65"/>
    <mergeCell ref="AH64:AH65"/>
    <mergeCell ref="AI64:AI65"/>
    <mergeCell ref="CT63:CZ63"/>
    <mergeCell ref="B64:B65"/>
    <mergeCell ref="L64:L65"/>
    <mergeCell ref="M64:M65"/>
    <mergeCell ref="N64:N65"/>
    <mergeCell ref="O64:O65"/>
    <mergeCell ref="P64:P65"/>
    <mergeCell ref="Q64:Q65"/>
    <mergeCell ref="R64:R65"/>
    <mergeCell ref="S64:S65"/>
    <mergeCell ref="CR64:CR65"/>
    <mergeCell ref="B63:S63"/>
    <mergeCell ref="U63:AL63"/>
    <mergeCell ref="AN63:BE63"/>
    <mergeCell ref="BG63:BX63"/>
    <mergeCell ref="BZ63:CQ63"/>
    <mergeCell ref="S57:S58"/>
    <mergeCell ref="U57:U58"/>
    <mergeCell ref="AE57:AE58"/>
    <mergeCell ref="AF57:AF58"/>
    <mergeCell ref="BZ57:BZ58"/>
    <mergeCell ref="CJ57:CJ58"/>
    <mergeCell ref="CK57:CK58"/>
    <mergeCell ref="CL57:CL58"/>
    <mergeCell ref="CM57:CM58"/>
    <mergeCell ref="CN57:CN58"/>
    <mergeCell ref="BS57:BS58"/>
    <mergeCell ref="BT57:BT58"/>
    <mergeCell ref="BU57:BU58"/>
    <mergeCell ref="BV57:BV58"/>
    <mergeCell ref="BW57:BW58"/>
    <mergeCell ref="BX57:BX58"/>
    <mergeCell ref="BC57:BC58"/>
    <mergeCell ref="BD57:BD58"/>
    <mergeCell ref="BE57:BE58"/>
    <mergeCell ref="BG57:BG58"/>
    <mergeCell ref="BQ57:BQ58"/>
    <mergeCell ref="BR57:BR58"/>
    <mergeCell ref="CO55:CO56"/>
    <mergeCell ref="CP55:CP56"/>
    <mergeCell ref="CQ55:CQ56"/>
    <mergeCell ref="CR55:CR56"/>
    <mergeCell ref="AI55:AI56"/>
    <mergeCell ref="AJ55:AJ56"/>
    <mergeCell ref="AK55:AK56"/>
    <mergeCell ref="AL55:AL56"/>
    <mergeCell ref="Q55:Q56"/>
    <mergeCell ref="R55:R56"/>
    <mergeCell ref="S55:S56"/>
    <mergeCell ref="U55:U56"/>
    <mergeCell ref="AE55:AE56"/>
    <mergeCell ref="AF55:AF56"/>
    <mergeCell ref="CO57:CO58"/>
    <mergeCell ref="CP57:CP58"/>
    <mergeCell ref="CQ57:CQ58"/>
    <mergeCell ref="CR57:CR58"/>
    <mergeCell ref="AN57:AN58"/>
    <mergeCell ref="AX57:AX58"/>
    <mergeCell ref="AY57:AY58"/>
    <mergeCell ref="AZ57:AZ58"/>
    <mergeCell ref="BA57:BA58"/>
    <mergeCell ref="BB57:BB58"/>
    <mergeCell ref="AG57:AG58"/>
    <mergeCell ref="AH57:AH58"/>
    <mergeCell ref="AI57:AI58"/>
    <mergeCell ref="AJ57:AJ58"/>
    <mergeCell ref="AK57:AK58"/>
    <mergeCell ref="AL57:AL58"/>
    <mergeCell ref="Q57:Q58"/>
    <mergeCell ref="R57:R58"/>
    <mergeCell ref="B57:B58"/>
    <mergeCell ref="L57:L58"/>
    <mergeCell ref="M57:M58"/>
    <mergeCell ref="N57:N58"/>
    <mergeCell ref="O57:O58"/>
    <mergeCell ref="P57:P58"/>
    <mergeCell ref="BZ55:BZ56"/>
    <mergeCell ref="CJ55:CJ56"/>
    <mergeCell ref="CK55:CK56"/>
    <mergeCell ref="CL55:CL56"/>
    <mergeCell ref="CM55:CM56"/>
    <mergeCell ref="CN55:CN56"/>
    <mergeCell ref="BS55:BS56"/>
    <mergeCell ref="BT55:BT56"/>
    <mergeCell ref="BU55:BU56"/>
    <mergeCell ref="BV55:BV56"/>
    <mergeCell ref="BW55:BW56"/>
    <mergeCell ref="BX55:BX56"/>
    <mergeCell ref="BC55:BC56"/>
    <mergeCell ref="BD55:BD56"/>
    <mergeCell ref="BE55:BE56"/>
    <mergeCell ref="BG55:BG56"/>
    <mergeCell ref="BQ55:BQ56"/>
    <mergeCell ref="BR55:BR56"/>
    <mergeCell ref="AN55:AN56"/>
    <mergeCell ref="AX55:AX56"/>
    <mergeCell ref="AY55:AY56"/>
    <mergeCell ref="AZ55:AZ56"/>
    <mergeCell ref="BA55:BA56"/>
    <mergeCell ref="BB55:BB56"/>
    <mergeCell ref="AG55:AG56"/>
    <mergeCell ref="AH55:AH56"/>
    <mergeCell ref="CO53:CO54"/>
    <mergeCell ref="CP53:CP54"/>
    <mergeCell ref="CQ53:CQ54"/>
    <mergeCell ref="CR53:CR54"/>
    <mergeCell ref="B55:B56"/>
    <mergeCell ref="L55:L56"/>
    <mergeCell ref="M55:M56"/>
    <mergeCell ref="N55:N56"/>
    <mergeCell ref="O55:O56"/>
    <mergeCell ref="P55:P56"/>
    <mergeCell ref="BZ53:BZ54"/>
    <mergeCell ref="CJ53:CJ54"/>
    <mergeCell ref="CK53:CK54"/>
    <mergeCell ref="CL53:CL54"/>
    <mergeCell ref="CM53:CM54"/>
    <mergeCell ref="CN53:CN54"/>
    <mergeCell ref="BS53:BS54"/>
    <mergeCell ref="BT53:BT54"/>
    <mergeCell ref="BU53:BU54"/>
    <mergeCell ref="BV53:BV54"/>
    <mergeCell ref="BW53:BW54"/>
    <mergeCell ref="BX53:BX54"/>
    <mergeCell ref="BC53:BC54"/>
    <mergeCell ref="BD53:BD54"/>
    <mergeCell ref="BE53:BE54"/>
    <mergeCell ref="BG53:BG54"/>
    <mergeCell ref="BQ53:BQ54"/>
    <mergeCell ref="BR53:BR54"/>
    <mergeCell ref="AN53:AN54"/>
    <mergeCell ref="AX53:AX54"/>
    <mergeCell ref="AY53:AY54"/>
    <mergeCell ref="AZ53:AZ54"/>
    <mergeCell ref="BA53:BA54"/>
    <mergeCell ref="BB53:BB54"/>
    <mergeCell ref="AG53:AG54"/>
    <mergeCell ref="AH53:AH54"/>
    <mergeCell ref="AI53:AI54"/>
    <mergeCell ref="AJ53:AJ54"/>
    <mergeCell ref="AK53:AK54"/>
    <mergeCell ref="AL53:AL54"/>
    <mergeCell ref="Q53:Q54"/>
    <mergeCell ref="R53:R54"/>
    <mergeCell ref="S53:S54"/>
    <mergeCell ref="U53:U54"/>
    <mergeCell ref="AE53:AE54"/>
    <mergeCell ref="AF53:AF54"/>
    <mergeCell ref="B53:B54"/>
    <mergeCell ref="L53:L54"/>
    <mergeCell ref="M53:M54"/>
    <mergeCell ref="N53:N54"/>
    <mergeCell ref="O53:O54"/>
    <mergeCell ref="P53:P54"/>
    <mergeCell ref="BH52:BJ52"/>
    <mergeCell ref="BK52:BM52"/>
    <mergeCell ref="BN52:BP52"/>
    <mergeCell ref="CA52:CC52"/>
    <mergeCell ref="CD52:CF52"/>
    <mergeCell ref="CG52:CI52"/>
    <mergeCell ref="CR48:CR49"/>
    <mergeCell ref="C52:E52"/>
    <mergeCell ref="F52:H52"/>
    <mergeCell ref="I52:K52"/>
    <mergeCell ref="V52:X52"/>
    <mergeCell ref="Y52:AA52"/>
    <mergeCell ref="AB52:AD52"/>
    <mergeCell ref="AO52:AQ52"/>
    <mergeCell ref="AR52:AT52"/>
    <mergeCell ref="AU52:AW52"/>
    <mergeCell ref="CL48:CL49"/>
    <mergeCell ref="CM48:CM49"/>
    <mergeCell ref="CN48:CN49"/>
    <mergeCell ref="CO48:CO49"/>
    <mergeCell ref="CP48:CP49"/>
    <mergeCell ref="CQ48:CQ49"/>
    <mergeCell ref="BV48:BV49"/>
    <mergeCell ref="BW48:BW49"/>
    <mergeCell ref="BX48:BX49"/>
    <mergeCell ref="BZ48:BZ49"/>
    <mergeCell ref="CJ48:CJ49"/>
    <mergeCell ref="CK48:CK49"/>
    <mergeCell ref="BG48:BG49"/>
    <mergeCell ref="BQ48:BQ49"/>
    <mergeCell ref="BR48:BR49"/>
    <mergeCell ref="BS48:BS49"/>
    <mergeCell ref="BT48:BT49"/>
    <mergeCell ref="BU48:BU49"/>
    <mergeCell ref="AZ48:AZ49"/>
    <mergeCell ref="BA48:BA49"/>
    <mergeCell ref="BB48:BB49"/>
    <mergeCell ref="BC48:BC49"/>
    <mergeCell ref="BD48:BD49"/>
    <mergeCell ref="BE48:BE49"/>
    <mergeCell ref="AJ48:AJ49"/>
    <mergeCell ref="AK48:AK49"/>
    <mergeCell ref="AL48:AL49"/>
    <mergeCell ref="AN48:AN49"/>
    <mergeCell ref="AX48:AX49"/>
    <mergeCell ref="AY48:AY49"/>
    <mergeCell ref="U48:U49"/>
    <mergeCell ref="AE48:AE49"/>
    <mergeCell ref="AF48:AF49"/>
    <mergeCell ref="AG48:AG49"/>
    <mergeCell ref="AH48:AH49"/>
    <mergeCell ref="AI48:AI49"/>
    <mergeCell ref="CR46:CR47"/>
    <mergeCell ref="B48:B49"/>
    <mergeCell ref="L48:L49"/>
    <mergeCell ref="M48:M49"/>
    <mergeCell ref="N48:N49"/>
    <mergeCell ref="O48:O49"/>
    <mergeCell ref="P48:P49"/>
    <mergeCell ref="Q48:Q49"/>
    <mergeCell ref="R48:R49"/>
    <mergeCell ref="S48:S49"/>
    <mergeCell ref="CL46:CL47"/>
    <mergeCell ref="CM46:CM47"/>
    <mergeCell ref="CN46:CN47"/>
    <mergeCell ref="CO46:CO47"/>
    <mergeCell ref="CP46:CP47"/>
    <mergeCell ref="CQ46:CQ47"/>
    <mergeCell ref="BV46:BV47"/>
    <mergeCell ref="BW46:BW47"/>
    <mergeCell ref="BX46:BX47"/>
    <mergeCell ref="BZ46:BZ47"/>
    <mergeCell ref="CJ46:CJ47"/>
    <mergeCell ref="CK46:CK47"/>
    <mergeCell ref="BG46:BG47"/>
    <mergeCell ref="BQ46:BQ47"/>
    <mergeCell ref="BR46:BR47"/>
    <mergeCell ref="BS46:BS47"/>
    <mergeCell ref="BT46:BT47"/>
    <mergeCell ref="BU46:BU47"/>
    <mergeCell ref="AZ46:AZ47"/>
    <mergeCell ref="BA46:BA47"/>
    <mergeCell ref="BB46:BB47"/>
    <mergeCell ref="BC46:BC47"/>
    <mergeCell ref="BD46:BD47"/>
    <mergeCell ref="BE46:BE47"/>
    <mergeCell ref="AJ46:AJ47"/>
    <mergeCell ref="AK46:AK47"/>
    <mergeCell ref="AL46:AL47"/>
    <mergeCell ref="AN46:AN47"/>
    <mergeCell ref="AX46:AX47"/>
    <mergeCell ref="AY46:AY47"/>
    <mergeCell ref="U46:U47"/>
    <mergeCell ref="AE46:AE47"/>
    <mergeCell ref="AF46:AF47"/>
    <mergeCell ref="AG46:AG47"/>
    <mergeCell ref="AH46:AH47"/>
    <mergeCell ref="AI46:AI47"/>
    <mergeCell ref="CR44:CR45"/>
    <mergeCell ref="B46:B47"/>
    <mergeCell ref="L46:L47"/>
    <mergeCell ref="M46:M47"/>
    <mergeCell ref="N46:N47"/>
    <mergeCell ref="O46:O47"/>
    <mergeCell ref="P46:P47"/>
    <mergeCell ref="Q46:Q47"/>
    <mergeCell ref="R46:R47"/>
    <mergeCell ref="S46:S47"/>
    <mergeCell ref="CL44:CL45"/>
    <mergeCell ref="CM44:CM45"/>
    <mergeCell ref="CN44:CN45"/>
    <mergeCell ref="CO44:CO45"/>
    <mergeCell ref="CP44:CP45"/>
    <mergeCell ref="CQ44:CQ45"/>
    <mergeCell ref="BV44:BV45"/>
    <mergeCell ref="BW44:BW45"/>
    <mergeCell ref="CJ44:CJ45"/>
    <mergeCell ref="CK44:CK45"/>
    <mergeCell ref="BG44:BG45"/>
    <mergeCell ref="BQ44:BQ45"/>
    <mergeCell ref="BR44:BR45"/>
    <mergeCell ref="BS44:BS45"/>
    <mergeCell ref="BT44:BT45"/>
    <mergeCell ref="BU44:BU45"/>
    <mergeCell ref="AZ44:AZ45"/>
    <mergeCell ref="BA44:BA45"/>
    <mergeCell ref="BB44:BB45"/>
    <mergeCell ref="BC44:BC45"/>
    <mergeCell ref="BD44:BD45"/>
    <mergeCell ref="BE44:BE45"/>
    <mergeCell ref="AJ44:AJ45"/>
    <mergeCell ref="AK44:AK45"/>
    <mergeCell ref="AL44:AL45"/>
    <mergeCell ref="AN44:AN45"/>
    <mergeCell ref="AX44:AX45"/>
    <mergeCell ref="AY44:AY45"/>
    <mergeCell ref="U44:U45"/>
    <mergeCell ref="AE44:AE45"/>
    <mergeCell ref="AF44:AF45"/>
    <mergeCell ref="AG44:AG45"/>
    <mergeCell ref="AH44:AH45"/>
    <mergeCell ref="AI44:AI45"/>
    <mergeCell ref="CG43:CI43"/>
    <mergeCell ref="B44:B45"/>
    <mergeCell ref="L44:L45"/>
    <mergeCell ref="M44:M45"/>
    <mergeCell ref="N44:N45"/>
    <mergeCell ref="O44:O45"/>
    <mergeCell ref="P44:P45"/>
    <mergeCell ref="Q44:Q45"/>
    <mergeCell ref="R44:R45"/>
    <mergeCell ref="S44:S45"/>
    <mergeCell ref="AU43:AW43"/>
    <mergeCell ref="BH43:BJ43"/>
    <mergeCell ref="BK43:BM43"/>
    <mergeCell ref="BN43:BP43"/>
    <mergeCell ref="CA43:CC43"/>
    <mergeCell ref="CD43:CF43"/>
    <mergeCell ref="BX44:BX45"/>
    <mergeCell ref="BZ44:BZ45"/>
    <mergeCell ref="CQ39:CQ40"/>
    <mergeCell ref="CR39:CR40"/>
    <mergeCell ref="C43:E43"/>
    <mergeCell ref="F43:H43"/>
    <mergeCell ref="I43:K43"/>
    <mergeCell ref="V43:X43"/>
    <mergeCell ref="Y43:AA43"/>
    <mergeCell ref="AB43:AD43"/>
    <mergeCell ref="AO43:AQ43"/>
    <mergeCell ref="AR43:AT43"/>
    <mergeCell ref="CK39:CK40"/>
    <mergeCell ref="CL39:CL40"/>
    <mergeCell ref="CM39:CM40"/>
    <mergeCell ref="CN39:CN40"/>
    <mergeCell ref="CO39:CO40"/>
    <mergeCell ref="CP39:CP40"/>
    <mergeCell ref="BU39:BU40"/>
    <mergeCell ref="BV39:BV40"/>
    <mergeCell ref="BW39:BW40"/>
    <mergeCell ref="BX39:BX40"/>
    <mergeCell ref="BZ39:BZ40"/>
    <mergeCell ref="CJ39:CJ40"/>
    <mergeCell ref="BE39:BE40"/>
    <mergeCell ref="BG39:BG40"/>
    <mergeCell ref="BQ39:BQ40"/>
    <mergeCell ref="BR39:BR40"/>
    <mergeCell ref="BS39:BS40"/>
    <mergeCell ref="BT39:BT40"/>
    <mergeCell ref="AY39:AY40"/>
    <mergeCell ref="AZ39:AZ40"/>
    <mergeCell ref="BA39:BA40"/>
    <mergeCell ref="BB39:BB40"/>
    <mergeCell ref="BC39:BC40"/>
    <mergeCell ref="BD39:BD40"/>
    <mergeCell ref="AI39:AI40"/>
    <mergeCell ref="AJ39:AJ40"/>
    <mergeCell ref="AK39:AK40"/>
    <mergeCell ref="AL39:AL40"/>
    <mergeCell ref="AN39:AN40"/>
    <mergeCell ref="AX39:AX40"/>
    <mergeCell ref="S39:S40"/>
    <mergeCell ref="U39:U40"/>
    <mergeCell ref="AE39:AE40"/>
    <mergeCell ref="AF39:AF40"/>
    <mergeCell ref="AG39:AG40"/>
    <mergeCell ref="AH39:AH40"/>
    <mergeCell ref="CQ37:CQ38"/>
    <mergeCell ref="CR37:CR38"/>
    <mergeCell ref="B39:B40"/>
    <mergeCell ref="L39:L40"/>
    <mergeCell ref="M39:M40"/>
    <mergeCell ref="N39:N40"/>
    <mergeCell ref="O39:O40"/>
    <mergeCell ref="P39:P40"/>
    <mergeCell ref="Q39:Q40"/>
    <mergeCell ref="R39:R40"/>
    <mergeCell ref="CK37:CK38"/>
    <mergeCell ref="CL37:CL38"/>
    <mergeCell ref="CM37:CM38"/>
    <mergeCell ref="CN37:CN38"/>
    <mergeCell ref="CO37:CO38"/>
    <mergeCell ref="CP37:CP38"/>
    <mergeCell ref="BU37:BU38"/>
    <mergeCell ref="BV37:BV38"/>
    <mergeCell ref="BW37:BW38"/>
    <mergeCell ref="BX37:BX38"/>
    <mergeCell ref="BZ37:BZ38"/>
    <mergeCell ref="CJ37:CJ38"/>
    <mergeCell ref="BE37:BE38"/>
    <mergeCell ref="BG37:BG38"/>
    <mergeCell ref="BQ37:BQ38"/>
    <mergeCell ref="BR37:BR38"/>
    <mergeCell ref="BS37:BS38"/>
    <mergeCell ref="BT37:BT38"/>
    <mergeCell ref="AY37:AY38"/>
    <mergeCell ref="AZ37:AZ38"/>
    <mergeCell ref="BA37:BA38"/>
    <mergeCell ref="BB37:BB38"/>
    <mergeCell ref="BC37:BC38"/>
    <mergeCell ref="BD37:BD38"/>
    <mergeCell ref="AI37:AI38"/>
    <mergeCell ref="AJ37:AJ38"/>
    <mergeCell ref="AK37:AK38"/>
    <mergeCell ref="AL37:AL38"/>
    <mergeCell ref="AN37:AN38"/>
    <mergeCell ref="AX37:AX38"/>
    <mergeCell ref="S37:S38"/>
    <mergeCell ref="U37:U38"/>
    <mergeCell ref="AE37:AE38"/>
    <mergeCell ref="AF37:AF38"/>
    <mergeCell ref="AG37:AG38"/>
    <mergeCell ref="AH37:AH38"/>
    <mergeCell ref="CQ35:CQ36"/>
    <mergeCell ref="CR35:CR36"/>
    <mergeCell ref="B37:B38"/>
    <mergeCell ref="L37:L38"/>
    <mergeCell ref="M37:M38"/>
    <mergeCell ref="N37:N38"/>
    <mergeCell ref="O37:O38"/>
    <mergeCell ref="P37:P38"/>
    <mergeCell ref="Q37:Q38"/>
    <mergeCell ref="R37:R38"/>
    <mergeCell ref="CK35:CK36"/>
    <mergeCell ref="CL35:CL36"/>
    <mergeCell ref="CM35:CM36"/>
    <mergeCell ref="CN35:CN36"/>
    <mergeCell ref="CO35:CO36"/>
    <mergeCell ref="CP35:CP36"/>
    <mergeCell ref="BU35:BU36"/>
    <mergeCell ref="BV35:BV36"/>
    <mergeCell ref="BW35:BW36"/>
    <mergeCell ref="BX35:BX36"/>
    <mergeCell ref="BZ35:BZ36"/>
    <mergeCell ref="CJ35:CJ36"/>
    <mergeCell ref="BE35:BE36"/>
    <mergeCell ref="BG35:BG36"/>
    <mergeCell ref="BQ35:BQ36"/>
    <mergeCell ref="BR35:BR36"/>
    <mergeCell ref="AY35:AY36"/>
    <mergeCell ref="AZ35:AZ36"/>
    <mergeCell ref="BA35:BA36"/>
    <mergeCell ref="BB35:BB36"/>
    <mergeCell ref="BC35:BC36"/>
    <mergeCell ref="BD35:BD36"/>
    <mergeCell ref="AI35:AI36"/>
    <mergeCell ref="AJ35:AJ36"/>
    <mergeCell ref="AK35:AK36"/>
    <mergeCell ref="AL35:AL36"/>
    <mergeCell ref="AN35:AN36"/>
    <mergeCell ref="AX35:AX36"/>
    <mergeCell ref="S35:S36"/>
    <mergeCell ref="U35:U36"/>
    <mergeCell ref="AE35:AE36"/>
    <mergeCell ref="AF35:AF36"/>
    <mergeCell ref="AG35:AG36"/>
    <mergeCell ref="AH35:AH36"/>
    <mergeCell ref="CD34:CF34"/>
    <mergeCell ref="CG34:CI34"/>
    <mergeCell ref="B35:B36"/>
    <mergeCell ref="L35:L36"/>
    <mergeCell ref="M35:M36"/>
    <mergeCell ref="N35:N36"/>
    <mergeCell ref="O35:O36"/>
    <mergeCell ref="P35:P36"/>
    <mergeCell ref="Q35:Q36"/>
    <mergeCell ref="R35:R36"/>
    <mergeCell ref="AR34:AT34"/>
    <mergeCell ref="AU34:AW34"/>
    <mergeCell ref="BH34:BJ34"/>
    <mergeCell ref="BK34:BM34"/>
    <mergeCell ref="BN34:BP34"/>
    <mergeCell ref="CA34:CC34"/>
    <mergeCell ref="CP29:CP30"/>
    <mergeCell ref="BC29:BC30"/>
    <mergeCell ref="AH29:AH30"/>
    <mergeCell ref="AI29:AI30"/>
    <mergeCell ref="AJ29:AJ30"/>
    <mergeCell ref="AK29:AK30"/>
    <mergeCell ref="AL29:AL30"/>
    <mergeCell ref="AN29:AN30"/>
    <mergeCell ref="R29:R30"/>
    <mergeCell ref="S29:S30"/>
    <mergeCell ref="U29:U30"/>
    <mergeCell ref="AE29:AE30"/>
    <mergeCell ref="AF29:AF30"/>
    <mergeCell ref="AG29:AG30"/>
    <mergeCell ref="BS35:BS36"/>
    <mergeCell ref="BT35:BT36"/>
    <mergeCell ref="CQ29:CQ30"/>
    <mergeCell ref="CR29:CR30"/>
    <mergeCell ref="C34:E34"/>
    <mergeCell ref="F34:H34"/>
    <mergeCell ref="I34:K34"/>
    <mergeCell ref="V34:X34"/>
    <mergeCell ref="Y34:AA34"/>
    <mergeCell ref="AB34:AD34"/>
    <mergeCell ref="AO34:AQ34"/>
    <mergeCell ref="CJ29:CJ30"/>
    <mergeCell ref="CK29:CK30"/>
    <mergeCell ref="CL29:CL30"/>
    <mergeCell ref="CM29:CM30"/>
    <mergeCell ref="CN29:CN30"/>
    <mergeCell ref="CO29:CO30"/>
    <mergeCell ref="BT29:BT30"/>
    <mergeCell ref="BU29:BU30"/>
    <mergeCell ref="BV29:BV30"/>
    <mergeCell ref="BW29:BW30"/>
    <mergeCell ref="BX29:BX30"/>
    <mergeCell ref="BZ29:BZ30"/>
    <mergeCell ref="BD29:BD30"/>
    <mergeCell ref="BE29:BE30"/>
    <mergeCell ref="BG29:BG30"/>
    <mergeCell ref="BQ29:BQ30"/>
    <mergeCell ref="BR29:BR30"/>
    <mergeCell ref="BS29:BS30"/>
    <mergeCell ref="AX29:AX30"/>
    <mergeCell ref="AY29:AY30"/>
    <mergeCell ref="AZ29:AZ30"/>
    <mergeCell ref="BA29:BA30"/>
    <mergeCell ref="BB29:BB30"/>
    <mergeCell ref="B29:B30"/>
    <mergeCell ref="L29:L30"/>
    <mergeCell ref="M29:M30"/>
    <mergeCell ref="N29:N30"/>
    <mergeCell ref="O29:O30"/>
    <mergeCell ref="P29:P30"/>
    <mergeCell ref="Q29:Q30"/>
    <mergeCell ref="CJ27:CJ28"/>
    <mergeCell ref="CK27:CK28"/>
    <mergeCell ref="CL27:CL28"/>
    <mergeCell ref="CM27:CM28"/>
    <mergeCell ref="CN27:CN28"/>
    <mergeCell ref="CO27:CO28"/>
    <mergeCell ref="BT27:BT28"/>
    <mergeCell ref="BU27:BU28"/>
    <mergeCell ref="BV27:BV28"/>
    <mergeCell ref="BW27:BW28"/>
    <mergeCell ref="BX27:BX28"/>
    <mergeCell ref="BZ27:BZ28"/>
    <mergeCell ref="BD27:BD28"/>
    <mergeCell ref="BE27:BE28"/>
    <mergeCell ref="BG27:BG28"/>
    <mergeCell ref="BQ27:BQ28"/>
    <mergeCell ref="BR27:BR28"/>
    <mergeCell ref="BS27:BS28"/>
    <mergeCell ref="AX27:AX28"/>
    <mergeCell ref="AY27:AY28"/>
    <mergeCell ref="AZ27:AZ28"/>
    <mergeCell ref="BA27:BA28"/>
    <mergeCell ref="BB27:BB28"/>
    <mergeCell ref="BC27:BC28"/>
    <mergeCell ref="AH27:AH28"/>
    <mergeCell ref="AI27:AI28"/>
    <mergeCell ref="AJ27:AJ28"/>
    <mergeCell ref="AK27:AK28"/>
    <mergeCell ref="AL27:AL28"/>
    <mergeCell ref="AN27:AN28"/>
    <mergeCell ref="R27:R28"/>
    <mergeCell ref="S27:S28"/>
    <mergeCell ref="U27:U28"/>
    <mergeCell ref="AE27:AE28"/>
    <mergeCell ref="AF27:AF28"/>
    <mergeCell ref="AG27:AG28"/>
    <mergeCell ref="CP25:CP26"/>
    <mergeCell ref="CQ25:CQ26"/>
    <mergeCell ref="CR25:CR26"/>
    <mergeCell ref="AI25:AI26"/>
    <mergeCell ref="AJ25:AJ26"/>
    <mergeCell ref="AK25:AK26"/>
    <mergeCell ref="AL25:AL26"/>
    <mergeCell ref="AN25:AN26"/>
    <mergeCell ref="R25:R26"/>
    <mergeCell ref="S25:S26"/>
    <mergeCell ref="U25:U26"/>
    <mergeCell ref="AE25:AE26"/>
    <mergeCell ref="AF25:AF26"/>
    <mergeCell ref="AG25:AG26"/>
    <mergeCell ref="CP27:CP28"/>
    <mergeCell ref="CQ27:CQ28"/>
    <mergeCell ref="CR27:CR28"/>
    <mergeCell ref="B27:B28"/>
    <mergeCell ref="L27:L28"/>
    <mergeCell ref="M27:M28"/>
    <mergeCell ref="N27:N28"/>
    <mergeCell ref="O27:O28"/>
    <mergeCell ref="P27:P28"/>
    <mergeCell ref="Q27:Q28"/>
    <mergeCell ref="CJ25:CJ26"/>
    <mergeCell ref="CK25:CK26"/>
    <mergeCell ref="CL25:CL26"/>
    <mergeCell ref="CM25:CM26"/>
    <mergeCell ref="CN25:CN26"/>
    <mergeCell ref="CO25:CO26"/>
    <mergeCell ref="BT25:BT26"/>
    <mergeCell ref="BU25:BU26"/>
    <mergeCell ref="BV25:BV26"/>
    <mergeCell ref="BW25:BW26"/>
    <mergeCell ref="BX25:BX26"/>
    <mergeCell ref="BZ25:BZ26"/>
    <mergeCell ref="BD25:BD26"/>
    <mergeCell ref="BE25:BE26"/>
    <mergeCell ref="BG25:BG26"/>
    <mergeCell ref="BQ25:BQ26"/>
    <mergeCell ref="BR25:BR26"/>
    <mergeCell ref="BS25:BS26"/>
    <mergeCell ref="AX25:AX26"/>
    <mergeCell ref="AY25:AY26"/>
    <mergeCell ref="AZ25:AZ26"/>
    <mergeCell ref="BA25:BA26"/>
    <mergeCell ref="BB25:BB26"/>
    <mergeCell ref="BC25:BC26"/>
    <mergeCell ref="AH25:AH26"/>
    <mergeCell ref="CA24:CC24"/>
    <mergeCell ref="CD24:CF24"/>
    <mergeCell ref="CG24:CI24"/>
    <mergeCell ref="B25:B26"/>
    <mergeCell ref="L25:L26"/>
    <mergeCell ref="M25:M26"/>
    <mergeCell ref="N25:N26"/>
    <mergeCell ref="O25:O26"/>
    <mergeCell ref="P25:P26"/>
    <mergeCell ref="Q25:Q26"/>
    <mergeCell ref="AO24:AQ24"/>
    <mergeCell ref="AR24:AT24"/>
    <mergeCell ref="AU24:AW24"/>
    <mergeCell ref="BH24:BJ24"/>
    <mergeCell ref="BK24:BM24"/>
    <mergeCell ref="BN24:BP24"/>
    <mergeCell ref="CO20:CO21"/>
    <mergeCell ref="BB20:BB21"/>
    <mergeCell ref="AG20:AG21"/>
    <mergeCell ref="AH20:AH21"/>
    <mergeCell ref="AI20:AI21"/>
    <mergeCell ref="AJ20:AJ21"/>
    <mergeCell ref="AK20:AK21"/>
    <mergeCell ref="AL20:AL21"/>
    <mergeCell ref="Q20:Q21"/>
    <mergeCell ref="R20:R21"/>
    <mergeCell ref="S20:S21"/>
    <mergeCell ref="U20:U21"/>
    <mergeCell ref="AE20:AE21"/>
    <mergeCell ref="AF20:AF21"/>
    <mergeCell ref="B20:B21"/>
    <mergeCell ref="L20:L21"/>
    <mergeCell ref="CP20:CP21"/>
    <mergeCell ref="CQ20:CQ21"/>
    <mergeCell ref="CR20:CR21"/>
    <mergeCell ref="C24:E24"/>
    <mergeCell ref="F24:H24"/>
    <mergeCell ref="I24:K24"/>
    <mergeCell ref="V24:X24"/>
    <mergeCell ref="Y24:AA24"/>
    <mergeCell ref="AB24:AD24"/>
    <mergeCell ref="BZ20:BZ21"/>
    <mergeCell ref="CJ20:CJ21"/>
    <mergeCell ref="CK20:CK21"/>
    <mergeCell ref="CL20:CL21"/>
    <mergeCell ref="CM20:CM21"/>
    <mergeCell ref="CN20:CN21"/>
    <mergeCell ref="BS20:BS21"/>
    <mergeCell ref="BT20:BT21"/>
    <mergeCell ref="BU20:BU21"/>
    <mergeCell ref="BV20:BV21"/>
    <mergeCell ref="BW20:BW21"/>
    <mergeCell ref="BX20:BX21"/>
    <mergeCell ref="BC20:BC21"/>
    <mergeCell ref="BD20:BD21"/>
    <mergeCell ref="BE20:BE21"/>
    <mergeCell ref="BG20:BG21"/>
    <mergeCell ref="BQ20:BQ21"/>
    <mergeCell ref="BR20:BR21"/>
    <mergeCell ref="AN20:AN21"/>
    <mergeCell ref="AX20:AX21"/>
    <mergeCell ref="AY20:AY21"/>
    <mergeCell ref="AZ20:AZ21"/>
    <mergeCell ref="BA20:BA21"/>
    <mergeCell ref="M20:M21"/>
    <mergeCell ref="N20:N21"/>
    <mergeCell ref="O20:O21"/>
    <mergeCell ref="P20:P21"/>
    <mergeCell ref="CK18:CK19"/>
    <mergeCell ref="CL18:CL19"/>
    <mergeCell ref="CM18:CM19"/>
    <mergeCell ref="CN18:CN19"/>
    <mergeCell ref="CO18:CO19"/>
    <mergeCell ref="CP18:CP19"/>
    <mergeCell ref="BU18:BU19"/>
    <mergeCell ref="BV18:BV19"/>
    <mergeCell ref="BW18:BW19"/>
    <mergeCell ref="BX18:BX19"/>
    <mergeCell ref="BZ18:BZ19"/>
    <mergeCell ref="CJ18:CJ19"/>
    <mergeCell ref="BE18:BE19"/>
    <mergeCell ref="BG18:BG19"/>
    <mergeCell ref="BQ18:BQ19"/>
    <mergeCell ref="BR18:BR19"/>
    <mergeCell ref="BS18:BS19"/>
    <mergeCell ref="BT18:BT19"/>
    <mergeCell ref="AY18:AY19"/>
    <mergeCell ref="AZ18:AZ19"/>
    <mergeCell ref="BA18:BA19"/>
    <mergeCell ref="BB18:BB19"/>
    <mergeCell ref="BC18:BC19"/>
    <mergeCell ref="BD18:BD19"/>
    <mergeCell ref="AI18:AI19"/>
    <mergeCell ref="AJ18:AJ19"/>
    <mergeCell ref="AK18:AK19"/>
    <mergeCell ref="AL18:AL19"/>
    <mergeCell ref="AN18:AN19"/>
    <mergeCell ref="AX18:AX19"/>
    <mergeCell ref="S18:S19"/>
    <mergeCell ref="U18:U19"/>
    <mergeCell ref="AE18:AE19"/>
    <mergeCell ref="AF18:AF19"/>
    <mergeCell ref="AG18:AG19"/>
    <mergeCell ref="AH18:AH19"/>
    <mergeCell ref="CY16:CY19"/>
    <mergeCell ref="CZ16:CZ19"/>
    <mergeCell ref="B18:B19"/>
    <mergeCell ref="L18:L19"/>
    <mergeCell ref="M18:M19"/>
    <mergeCell ref="N18:N19"/>
    <mergeCell ref="O18:O19"/>
    <mergeCell ref="P18:P19"/>
    <mergeCell ref="Q18:Q19"/>
    <mergeCell ref="R18:R19"/>
    <mergeCell ref="CQ16:CQ17"/>
    <mergeCell ref="CR16:CR17"/>
    <mergeCell ref="CT16:CT19"/>
    <mergeCell ref="CU16:CU19"/>
    <mergeCell ref="CV16:CV17"/>
    <mergeCell ref="CX16:CX17"/>
    <mergeCell ref="CQ18:CQ19"/>
    <mergeCell ref="CR18:CR19"/>
    <mergeCell ref="CV18:CV19"/>
    <mergeCell ref="CX18:CX19"/>
    <mergeCell ref="CK16:CK17"/>
    <mergeCell ref="CL16:CL17"/>
    <mergeCell ref="CM16:CM17"/>
    <mergeCell ref="CN16:CN17"/>
    <mergeCell ref="CO16:CO17"/>
    <mergeCell ref="CP16:CP17"/>
    <mergeCell ref="BU16:BU17"/>
    <mergeCell ref="BV16:BV17"/>
    <mergeCell ref="BW16:BW17"/>
    <mergeCell ref="BX16:BX17"/>
    <mergeCell ref="BZ16:BZ17"/>
    <mergeCell ref="CJ16:CJ17"/>
    <mergeCell ref="BE16:BE17"/>
    <mergeCell ref="BG16:BG17"/>
    <mergeCell ref="BQ16:BQ17"/>
    <mergeCell ref="BR16:BR17"/>
    <mergeCell ref="BS16:BS17"/>
    <mergeCell ref="BT16:BT17"/>
    <mergeCell ref="AY16:AY17"/>
    <mergeCell ref="AZ16:AZ17"/>
    <mergeCell ref="BA16:BA17"/>
    <mergeCell ref="BB16:BB17"/>
    <mergeCell ref="BC16:BC17"/>
    <mergeCell ref="BD16:BD17"/>
    <mergeCell ref="AI16:AI17"/>
    <mergeCell ref="AJ16:AJ17"/>
    <mergeCell ref="AK16:AK17"/>
    <mergeCell ref="AL16:AL17"/>
    <mergeCell ref="AN16:AN17"/>
    <mergeCell ref="AX16:AX17"/>
    <mergeCell ref="S16:S17"/>
    <mergeCell ref="U16:U17"/>
    <mergeCell ref="AE16:AE17"/>
    <mergeCell ref="AF16:AF17"/>
    <mergeCell ref="AG16:AG17"/>
    <mergeCell ref="AH16:AH17"/>
    <mergeCell ref="CD15:CF15"/>
    <mergeCell ref="CG15:CI15"/>
    <mergeCell ref="B16:B17"/>
    <mergeCell ref="L16:L17"/>
    <mergeCell ref="M16:M17"/>
    <mergeCell ref="N16:N17"/>
    <mergeCell ref="O16:O17"/>
    <mergeCell ref="P16:P17"/>
    <mergeCell ref="Q16:Q17"/>
    <mergeCell ref="R16:R17"/>
    <mergeCell ref="AR15:AT15"/>
    <mergeCell ref="AU15:AW15"/>
    <mergeCell ref="BH15:BJ15"/>
    <mergeCell ref="BK15:BM15"/>
    <mergeCell ref="BN15:BP15"/>
    <mergeCell ref="CA15:CC15"/>
    <mergeCell ref="CT14:CZ14"/>
    <mergeCell ref="C15:E15"/>
    <mergeCell ref="F15:H15"/>
    <mergeCell ref="I15:K15"/>
    <mergeCell ref="V15:X15"/>
    <mergeCell ref="Y15:AA15"/>
    <mergeCell ref="AB15:AD15"/>
    <mergeCell ref="AO15:AQ15"/>
    <mergeCell ref="CK11:CK12"/>
    <mergeCell ref="CL11:CL12"/>
    <mergeCell ref="CM11:CM12"/>
    <mergeCell ref="CN11:CN12"/>
    <mergeCell ref="CO11:CO12"/>
    <mergeCell ref="CP11:CP12"/>
    <mergeCell ref="BU11:BU12"/>
    <mergeCell ref="BV11:BV12"/>
    <mergeCell ref="BW11:BW12"/>
    <mergeCell ref="BX11:BX12"/>
    <mergeCell ref="BZ11:BZ12"/>
    <mergeCell ref="CJ11:CJ12"/>
    <mergeCell ref="BE11:BE12"/>
    <mergeCell ref="BG11:BG12"/>
    <mergeCell ref="BQ11:BQ12"/>
    <mergeCell ref="BR11:BR12"/>
    <mergeCell ref="BS11:BS12"/>
    <mergeCell ref="BT11:BT12"/>
    <mergeCell ref="AY11:AY12"/>
    <mergeCell ref="AZ11:AZ12"/>
    <mergeCell ref="BA11:BA12"/>
    <mergeCell ref="BB11:BB12"/>
    <mergeCell ref="S11:S12"/>
    <mergeCell ref="U11:U12"/>
    <mergeCell ref="CV9:CV10"/>
    <mergeCell ref="CX9:CX10"/>
    <mergeCell ref="B11:B12"/>
    <mergeCell ref="L11:L12"/>
    <mergeCell ref="M11:M12"/>
    <mergeCell ref="N11:N12"/>
    <mergeCell ref="O11:O12"/>
    <mergeCell ref="P11:P12"/>
    <mergeCell ref="Q11:Q12"/>
    <mergeCell ref="R11:R12"/>
    <mergeCell ref="BZ9:BZ10"/>
    <mergeCell ref="CJ9:CJ10"/>
    <mergeCell ref="CK9:CK10"/>
    <mergeCell ref="CL9:CL10"/>
    <mergeCell ref="CM9:CM10"/>
    <mergeCell ref="CN9:CN10"/>
    <mergeCell ref="BS9:BS10"/>
    <mergeCell ref="BT9:BT10"/>
    <mergeCell ref="CQ11:CQ12"/>
    <mergeCell ref="CR11:CR12"/>
    <mergeCell ref="AI9:AI10"/>
    <mergeCell ref="AJ9:AJ10"/>
    <mergeCell ref="AK9:AK10"/>
    <mergeCell ref="AL9:AL10"/>
    <mergeCell ref="BC11:BC12"/>
    <mergeCell ref="BD11:BD12"/>
    <mergeCell ref="AI11:AI12"/>
    <mergeCell ref="AJ11:AJ12"/>
    <mergeCell ref="AK11:AK12"/>
    <mergeCell ref="AL11:AL12"/>
    <mergeCell ref="AN11:AN12"/>
    <mergeCell ref="AX11:AX12"/>
    <mergeCell ref="AE11:AE12"/>
    <mergeCell ref="AF11:AF12"/>
    <mergeCell ref="AG11:AG12"/>
    <mergeCell ref="AH11:AH12"/>
    <mergeCell ref="CV7:CV8"/>
    <mergeCell ref="CX7:CX8"/>
    <mergeCell ref="CY7:CY10"/>
    <mergeCell ref="CZ7:CZ10"/>
    <mergeCell ref="B9:B10"/>
    <mergeCell ref="L9:L10"/>
    <mergeCell ref="M9:M10"/>
    <mergeCell ref="N9:N10"/>
    <mergeCell ref="O9:O10"/>
    <mergeCell ref="P9:P10"/>
    <mergeCell ref="CO7:CO8"/>
    <mergeCell ref="CP7:CP8"/>
    <mergeCell ref="CQ7:CQ8"/>
    <mergeCell ref="CR7:CR8"/>
    <mergeCell ref="CT7:CT10"/>
    <mergeCell ref="CU7:CU10"/>
    <mergeCell ref="CO9:CO10"/>
    <mergeCell ref="CP9:CP10"/>
    <mergeCell ref="CQ9:CQ10"/>
    <mergeCell ref="CR9:CR10"/>
    <mergeCell ref="BZ7:BZ8"/>
    <mergeCell ref="CJ7:CJ8"/>
    <mergeCell ref="CK7:CK8"/>
    <mergeCell ref="CL7:CL8"/>
    <mergeCell ref="CM7:CM8"/>
    <mergeCell ref="CN7:CN8"/>
    <mergeCell ref="BU9:BU10"/>
    <mergeCell ref="BV9:BV10"/>
    <mergeCell ref="BW9:BW10"/>
    <mergeCell ref="BX9:BX10"/>
    <mergeCell ref="BC9:BC10"/>
    <mergeCell ref="BD9:BD10"/>
    <mergeCell ref="BW7:BW8"/>
    <mergeCell ref="BX7:BX8"/>
    <mergeCell ref="BC7:BC8"/>
    <mergeCell ref="BD7:BD8"/>
    <mergeCell ref="BE7:BE8"/>
    <mergeCell ref="BG7:BG8"/>
    <mergeCell ref="BQ7:BQ8"/>
    <mergeCell ref="BR7:BR8"/>
    <mergeCell ref="AN7:AN8"/>
    <mergeCell ref="AX7:AX8"/>
    <mergeCell ref="AY7:AY8"/>
    <mergeCell ref="AZ7:AZ8"/>
    <mergeCell ref="BA7:BA8"/>
    <mergeCell ref="BB7:BB8"/>
    <mergeCell ref="Q9:Q10"/>
    <mergeCell ref="R9:R10"/>
    <mergeCell ref="S9:S10"/>
    <mergeCell ref="U9:U10"/>
    <mergeCell ref="AE9:AE10"/>
    <mergeCell ref="AF9:AF10"/>
    <mergeCell ref="BE9:BE10"/>
    <mergeCell ref="BG9:BG10"/>
    <mergeCell ref="BQ9:BQ10"/>
    <mergeCell ref="BR9:BR10"/>
    <mergeCell ref="AN9:AN10"/>
    <mergeCell ref="AX9:AX10"/>
    <mergeCell ref="AY9:AY10"/>
    <mergeCell ref="AZ9:AZ10"/>
    <mergeCell ref="BA9:BA10"/>
    <mergeCell ref="BB9:BB10"/>
    <mergeCell ref="AG9:AG10"/>
    <mergeCell ref="AH9:AH10"/>
    <mergeCell ref="AG7:AG8"/>
    <mergeCell ref="AH7:AH8"/>
    <mergeCell ref="AI7:AI8"/>
    <mergeCell ref="AJ7:AJ8"/>
    <mergeCell ref="AK7:AK8"/>
    <mergeCell ref="AL7:AL8"/>
    <mergeCell ref="Q7:Q8"/>
    <mergeCell ref="R7:R8"/>
    <mergeCell ref="S7:S8"/>
    <mergeCell ref="U7:U8"/>
    <mergeCell ref="AE7:AE8"/>
    <mergeCell ref="AF7:AF8"/>
    <mergeCell ref="BN6:BP6"/>
    <mergeCell ref="CA6:CC6"/>
    <mergeCell ref="CD6:CF6"/>
    <mergeCell ref="CG6:CI6"/>
    <mergeCell ref="B7:B8"/>
    <mergeCell ref="L7:L8"/>
    <mergeCell ref="M7:M8"/>
    <mergeCell ref="N7:N8"/>
    <mergeCell ref="O7:O8"/>
    <mergeCell ref="P7:P8"/>
    <mergeCell ref="AB6:AD6"/>
    <mergeCell ref="AO6:AQ6"/>
    <mergeCell ref="AR6:AT6"/>
    <mergeCell ref="AU6:AW6"/>
    <mergeCell ref="BH6:BJ6"/>
    <mergeCell ref="BK6:BM6"/>
    <mergeCell ref="BS7:BS8"/>
    <mergeCell ref="BT7:BT8"/>
    <mergeCell ref="BU7:BU8"/>
    <mergeCell ref="BV7:BV8"/>
    <mergeCell ref="CT5:CZ5"/>
    <mergeCell ref="C6:E6"/>
    <mergeCell ref="F6:H6"/>
    <mergeCell ref="I6:K6"/>
    <mergeCell ref="V6:X6"/>
    <mergeCell ref="Y6:AA6"/>
    <mergeCell ref="BZ2:BZ3"/>
    <mergeCell ref="CJ2:CJ3"/>
    <mergeCell ref="CK2:CK3"/>
    <mergeCell ref="CL2:CL3"/>
    <mergeCell ref="CM2:CM3"/>
    <mergeCell ref="CN2:CN3"/>
    <mergeCell ref="BS2:BS3"/>
    <mergeCell ref="BT2:BT3"/>
    <mergeCell ref="BU2:BU3"/>
    <mergeCell ref="BV2:BV3"/>
    <mergeCell ref="BW2:BW3"/>
    <mergeCell ref="BX2:BX3"/>
    <mergeCell ref="BC2:BC3"/>
    <mergeCell ref="BD2:BD3"/>
    <mergeCell ref="BE2:BE3"/>
    <mergeCell ref="BG2:BG3"/>
    <mergeCell ref="BQ2:BQ3"/>
    <mergeCell ref="BR2:BR3"/>
    <mergeCell ref="AN2:AN3"/>
    <mergeCell ref="AX2:AX3"/>
    <mergeCell ref="AY2:AY3"/>
    <mergeCell ref="AZ2:AZ3"/>
    <mergeCell ref="B1:S1"/>
    <mergeCell ref="U1:AL1"/>
    <mergeCell ref="AN1:BE1"/>
    <mergeCell ref="BG1:BX1"/>
    <mergeCell ref="BZ1:CQ1"/>
    <mergeCell ref="CT1:CZ1"/>
    <mergeCell ref="BA2:BA3"/>
    <mergeCell ref="BB2:BB3"/>
    <mergeCell ref="AG2:AG3"/>
    <mergeCell ref="AH2:AH3"/>
    <mergeCell ref="AI2:AI3"/>
    <mergeCell ref="AJ2:AJ3"/>
    <mergeCell ref="AK2:AK3"/>
    <mergeCell ref="AL2:AL3"/>
    <mergeCell ref="Q2:Q3"/>
    <mergeCell ref="R2:R3"/>
    <mergeCell ref="S2:S3"/>
    <mergeCell ref="U2:U3"/>
    <mergeCell ref="AE2:AE3"/>
    <mergeCell ref="AF2:AF3"/>
    <mergeCell ref="B2:B3"/>
    <mergeCell ref="L2:L3"/>
    <mergeCell ref="M2:M3"/>
    <mergeCell ref="N2:N3"/>
    <mergeCell ref="O2:O3"/>
    <mergeCell ref="P2:P3"/>
    <mergeCell ref="CO2:CO3"/>
    <mergeCell ref="CP2:CP3"/>
    <mergeCell ref="CQ2:CQ3"/>
    <mergeCell ref="CR2:CR3"/>
  </mergeCells>
  <phoneticPr fontId="1"/>
  <printOptions horizontalCentered="1" verticalCentered="1" gridLinesSet="0"/>
  <pageMargins left="0" right="0" top="0.39370078740157483" bottom="0" header="0.35433070866141736" footer="0.19685039370078741"/>
  <pageSetup paperSize="9" scale="22" orientation="landscape" cellComments="asDisplayed" horizontalDpi="4294967293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S69"/>
  <sheetViews>
    <sheetView workbookViewId="0"/>
  </sheetViews>
  <sheetFormatPr defaultRowHeight="13.5"/>
  <cols>
    <col min="1" max="16384" width="9" style="94"/>
  </cols>
  <sheetData>
    <row r="1" spans="2:19" ht="28.5">
      <c r="B1" s="399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399"/>
      <c r="R1" s="400"/>
      <c r="S1" s="401"/>
    </row>
    <row r="3" spans="2:19" ht="14.25" thickBot="1">
      <c r="O3" s="402"/>
    </row>
    <row r="4" spans="2:19" ht="15" thickTop="1" thickBot="1">
      <c r="J4" s="403"/>
      <c r="K4" s="404"/>
    </row>
    <row r="5" spans="2:19" s="112" customFormat="1" ht="20.100000000000001" customHeight="1" thickTop="1">
      <c r="E5" s="405"/>
      <c r="F5" s="406"/>
      <c r="G5" s="407"/>
      <c r="H5" s="408"/>
      <c r="I5" s="409"/>
      <c r="J5" s="408"/>
      <c r="K5" s="407"/>
      <c r="L5" s="410"/>
      <c r="M5" s="408"/>
      <c r="N5" s="408"/>
      <c r="O5" s="405"/>
      <c r="P5" s="411"/>
      <c r="R5" s="412"/>
    </row>
    <row r="6" spans="2:19" s="112" customFormat="1" ht="20.100000000000001" customHeight="1">
      <c r="E6" s="413"/>
      <c r="F6" s="414"/>
      <c r="G6" s="415"/>
      <c r="H6" s="412"/>
      <c r="I6" s="416"/>
      <c r="J6" s="412"/>
      <c r="K6" s="415"/>
      <c r="L6" s="417"/>
      <c r="M6" s="412"/>
      <c r="N6" s="412"/>
      <c r="O6" s="413"/>
      <c r="P6" s="418"/>
      <c r="R6" s="412"/>
    </row>
    <row r="7" spans="2:19" s="112" customFormat="1" ht="20.100000000000001" customHeight="1" thickBot="1">
      <c r="E7" s="413"/>
      <c r="F7" s="414"/>
      <c r="G7" s="415"/>
      <c r="H7" s="412"/>
      <c r="I7" s="419"/>
      <c r="J7" s="420"/>
      <c r="K7" s="421"/>
      <c r="L7" s="422"/>
      <c r="M7" s="412"/>
      <c r="N7" s="412"/>
      <c r="O7" s="413"/>
      <c r="P7" s="418"/>
      <c r="R7" s="412"/>
    </row>
    <row r="8" spans="2:19" s="112" customFormat="1" ht="20.100000000000001" customHeight="1">
      <c r="E8" s="413"/>
      <c r="F8" s="414"/>
      <c r="G8" s="415"/>
      <c r="H8" s="412"/>
      <c r="I8" s="412"/>
      <c r="J8" s="412"/>
      <c r="K8" s="415"/>
      <c r="L8" s="412"/>
      <c r="M8" s="412"/>
      <c r="N8" s="412"/>
      <c r="O8" s="423" t="s">
        <v>580</v>
      </c>
      <c r="P8" s="418"/>
      <c r="R8" s="412"/>
    </row>
    <row r="9" spans="2:19" s="112" customFormat="1" ht="20.100000000000001" customHeight="1">
      <c r="E9" s="413"/>
      <c r="F9" s="414"/>
      <c r="G9" s="415"/>
      <c r="H9" s="412"/>
      <c r="I9" s="412"/>
      <c r="J9" s="412"/>
      <c r="K9" s="415"/>
      <c r="L9" s="112" t="s">
        <v>581</v>
      </c>
      <c r="M9" s="412"/>
      <c r="N9" s="412"/>
      <c r="O9" s="413"/>
      <c r="P9" s="418"/>
      <c r="R9" s="412"/>
    </row>
    <row r="10" spans="2:19" s="112" customFormat="1" ht="20.100000000000001" customHeight="1">
      <c r="E10" s="413"/>
      <c r="F10" s="414"/>
      <c r="G10" s="415"/>
      <c r="I10" s="412"/>
      <c r="J10" s="412"/>
      <c r="K10" s="415"/>
      <c r="L10" s="412"/>
      <c r="M10" s="412"/>
      <c r="N10" s="412"/>
      <c r="O10" s="413"/>
      <c r="P10" s="418"/>
      <c r="R10" s="412"/>
    </row>
    <row r="11" spans="2:19" s="112" customFormat="1" ht="20.100000000000001" customHeight="1" thickBot="1">
      <c r="E11" s="413"/>
      <c r="F11" s="414"/>
      <c r="G11" s="415"/>
      <c r="I11" s="412"/>
      <c r="J11" s="412"/>
      <c r="K11" s="415"/>
      <c r="L11" s="412"/>
      <c r="M11" s="412"/>
      <c r="N11" s="412"/>
      <c r="O11" s="413"/>
      <c r="P11" s="418"/>
      <c r="R11" s="412"/>
    </row>
    <row r="12" spans="2:19" s="112" customFormat="1" ht="20.100000000000001" customHeight="1" thickTop="1">
      <c r="D12" s="424"/>
      <c r="E12" s="413"/>
      <c r="F12" s="414"/>
      <c r="G12" s="415"/>
      <c r="H12" s="412"/>
      <c r="I12" s="412"/>
      <c r="J12" s="412"/>
      <c r="K12" s="415"/>
      <c r="L12" s="412"/>
      <c r="M12" s="412"/>
      <c r="N12" s="412"/>
      <c r="O12" s="413"/>
      <c r="P12" s="418"/>
      <c r="Q12" s="425"/>
      <c r="R12" s="412"/>
    </row>
    <row r="13" spans="2:19" s="112" customFormat="1" ht="20.100000000000001" customHeight="1" thickBot="1">
      <c r="D13" s="426"/>
      <c r="E13" s="413"/>
      <c r="F13" s="414"/>
      <c r="G13" s="421"/>
      <c r="H13" s="420"/>
      <c r="I13" s="420"/>
      <c r="J13" s="420"/>
      <c r="K13" s="421"/>
      <c r="L13" s="420"/>
      <c r="M13" s="420"/>
      <c r="N13" s="427"/>
      <c r="O13" s="413"/>
      <c r="P13" s="418"/>
      <c r="Q13" s="428"/>
      <c r="R13" s="412"/>
    </row>
    <row r="14" spans="2:19" s="112" customFormat="1" ht="20.100000000000001" customHeight="1">
      <c r="D14" s="426"/>
      <c r="E14" s="413"/>
      <c r="F14" s="414"/>
      <c r="G14" s="415"/>
      <c r="H14" s="412"/>
      <c r="I14" s="412"/>
      <c r="J14" s="412"/>
      <c r="K14" s="415"/>
      <c r="L14" s="412"/>
      <c r="M14" s="412"/>
      <c r="N14" s="412"/>
      <c r="O14" s="413"/>
      <c r="P14" s="418"/>
      <c r="Q14" s="428"/>
      <c r="R14" s="412"/>
    </row>
    <row r="15" spans="2:19" s="112" customFormat="1" ht="20.100000000000001" customHeight="1" thickBot="1">
      <c r="D15" s="429"/>
      <c r="E15" s="413"/>
      <c r="F15" s="414"/>
      <c r="G15" s="415"/>
      <c r="H15" s="430" t="s">
        <v>582</v>
      </c>
      <c r="I15" s="412"/>
      <c r="J15" s="412"/>
      <c r="K15" s="415"/>
      <c r="L15" s="412"/>
      <c r="M15" s="412"/>
      <c r="N15" s="412"/>
      <c r="O15" s="413"/>
      <c r="P15" s="418"/>
      <c r="Q15" s="431"/>
      <c r="R15" s="412"/>
    </row>
    <row r="16" spans="2:19" s="112" customFormat="1" ht="20.100000000000001" customHeight="1" thickTop="1">
      <c r="E16" s="413"/>
      <c r="F16" s="414"/>
      <c r="G16" s="415"/>
      <c r="H16" s="112" t="s">
        <v>583</v>
      </c>
      <c r="I16" s="412"/>
      <c r="J16" s="412"/>
      <c r="K16" s="415"/>
      <c r="L16" s="412"/>
      <c r="M16" s="412"/>
      <c r="N16" s="412"/>
      <c r="O16" s="413"/>
      <c r="P16" s="418"/>
      <c r="R16" s="412"/>
    </row>
    <row r="17" spans="5:18" s="112" customFormat="1" ht="20.100000000000001" customHeight="1">
      <c r="E17" s="413"/>
      <c r="F17" s="414"/>
      <c r="G17" s="415"/>
      <c r="I17" s="412"/>
      <c r="J17" s="412"/>
      <c r="K17" s="415"/>
      <c r="L17" s="412"/>
      <c r="M17" s="412"/>
      <c r="N17" s="412"/>
      <c r="O17" s="413"/>
      <c r="P17" s="418"/>
      <c r="R17" s="412"/>
    </row>
    <row r="18" spans="5:18" s="112" customFormat="1" ht="20.100000000000001" customHeight="1">
      <c r="E18" s="413"/>
      <c r="F18" s="414"/>
      <c r="G18" s="415"/>
      <c r="H18" s="412"/>
      <c r="I18" s="412"/>
      <c r="J18" s="412"/>
      <c r="K18" s="415"/>
      <c r="L18" s="412"/>
      <c r="M18" s="412"/>
      <c r="N18" s="412"/>
      <c r="O18" s="413"/>
      <c r="P18" s="418"/>
      <c r="R18" s="412"/>
    </row>
    <row r="19" spans="5:18" s="112" customFormat="1" ht="20.100000000000001" customHeight="1">
      <c r="E19" s="413"/>
      <c r="F19" s="414"/>
      <c r="G19" s="415"/>
      <c r="H19" s="412"/>
      <c r="I19" s="412"/>
      <c r="J19" s="412"/>
      <c r="K19" s="415"/>
      <c r="L19" s="412"/>
      <c r="M19" s="412"/>
      <c r="N19" s="412"/>
      <c r="O19" s="413"/>
      <c r="P19" s="418"/>
      <c r="R19" s="412"/>
    </row>
    <row r="20" spans="5:18" s="112" customFormat="1" ht="20.100000000000001" customHeight="1">
      <c r="E20" s="413"/>
      <c r="F20" s="414"/>
      <c r="G20" s="415"/>
      <c r="H20" s="412"/>
      <c r="I20" s="412"/>
      <c r="J20" s="412"/>
      <c r="K20" s="415"/>
      <c r="L20" s="412"/>
      <c r="M20" s="412"/>
      <c r="N20" s="412"/>
      <c r="O20" s="413"/>
      <c r="P20" s="418"/>
      <c r="R20" s="412"/>
    </row>
    <row r="21" spans="5:18" s="112" customFormat="1" ht="20.100000000000001" customHeight="1">
      <c r="E21" s="413"/>
      <c r="F21" s="414"/>
      <c r="G21" s="415"/>
      <c r="H21" s="412"/>
      <c r="I21" s="412"/>
      <c r="J21" s="412"/>
      <c r="K21" s="415"/>
      <c r="L21" s="412"/>
      <c r="M21" s="412"/>
      <c r="N21" s="412"/>
      <c r="O21" s="413"/>
      <c r="P21" s="418"/>
      <c r="R21" s="412"/>
    </row>
    <row r="22" spans="5:18" s="112" customFormat="1" ht="20.100000000000001" customHeight="1" thickBot="1">
      <c r="E22" s="432"/>
      <c r="F22" s="433"/>
      <c r="G22" s="434"/>
      <c r="H22" s="435"/>
      <c r="I22" s="435"/>
      <c r="J22" s="435"/>
      <c r="K22" s="434"/>
      <c r="L22" s="435"/>
      <c r="M22" s="435"/>
      <c r="N22" s="435"/>
      <c r="O22" s="432"/>
      <c r="P22" s="436"/>
      <c r="R22" s="412"/>
    </row>
    <row r="23" spans="5:18" s="112" customFormat="1" ht="20.100000000000001" customHeight="1" thickTop="1">
      <c r="E23" s="437"/>
      <c r="F23" s="412"/>
      <c r="G23" s="412"/>
      <c r="H23" s="412"/>
      <c r="I23" s="412"/>
      <c r="J23" s="412"/>
      <c r="K23" s="412"/>
      <c r="L23" s="412"/>
      <c r="M23" s="412"/>
      <c r="N23" s="412"/>
      <c r="O23" s="412"/>
      <c r="P23" s="438"/>
      <c r="R23" s="412"/>
    </row>
    <row r="24" spans="5:18" s="112" customFormat="1" ht="20.100000000000001" customHeight="1">
      <c r="E24" s="437"/>
      <c r="F24" s="412"/>
      <c r="G24" s="412"/>
      <c r="H24" s="412"/>
      <c r="I24" s="412"/>
      <c r="J24" s="412"/>
      <c r="K24" s="412"/>
      <c r="L24" s="412"/>
      <c r="M24" s="412"/>
      <c r="N24" s="412"/>
      <c r="O24" s="412"/>
      <c r="P24" s="438"/>
      <c r="R24" s="412"/>
    </row>
    <row r="25" spans="5:18" s="112" customFormat="1" ht="20.100000000000001" customHeight="1">
      <c r="E25" s="437"/>
      <c r="G25" s="430" t="s">
        <v>584</v>
      </c>
      <c r="H25" s="412"/>
      <c r="I25" s="412"/>
      <c r="J25" s="412"/>
      <c r="K25" s="412"/>
      <c r="N25" s="412"/>
      <c r="O25" s="412"/>
      <c r="P25" s="438"/>
      <c r="R25" s="412"/>
    </row>
    <row r="26" spans="5:18" s="112" customFormat="1" ht="20.100000000000001" customHeight="1">
      <c r="E26" s="437"/>
      <c r="F26" s="112" t="s">
        <v>585</v>
      </c>
      <c r="G26" s="412"/>
      <c r="H26" s="412"/>
      <c r="I26" s="412"/>
      <c r="J26" s="412"/>
      <c r="K26" s="412"/>
      <c r="N26" s="412"/>
      <c r="O26" s="412"/>
      <c r="P26" s="438"/>
      <c r="R26" s="412"/>
    </row>
    <row r="27" spans="5:18" s="112" customFormat="1" ht="20.100000000000001" customHeight="1">
      <c r="E27" s="437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38"/>
      <c r="R27" s="412"/>
    </row>
    <row r="28" spans="5:18" s="112" customFormat="1" ht="20.100000000000001" customHeight="1" thickBot="1">
      <c r="E28" s="439"/>
      <c r="F28" s="440"/>
      <c r="G28" s="440"/>
      <c r="H28" s="440"/>
      <c r="I28" s="440"/>
      <c r="J28" s="440"/>
      <c r="K28" s="440"/>
      <c r="L28" s="440"/>
      <c r="M28" s="440"/>
      <c r="N28" s="440"/>
      <c r="O28" s="440"/>
      <c r="P28" s="441"/>
      <c r="R28" s="412"/>
    </row>
    <row r="29" spans="5:18" s="112" customFormat="1" ht="20.100000000000001" customHeight="1" thickTop="1">
      <c r="E29" s="437"/>
      <c r="F29" s="412"/>
      <c r="G29" s="412"/>
      <c r="H29" s="412"/>
      <c r="I29" s="412"/>
      <c r="J29" s="412"/>
      <c r="K29" s="412"/>
      <c r="L29" s="412"/>
      <c r="M29" s="412"/>
      <c r="N29" s="412"/>
      <c r="O29" s="412"/>
      <c r="P29" s="438"/>
      <c r="R29" s="412"/>
    </row>
    <row r="30" spans="5:18" s="112" customFormat="1" ht="20.100000000000001" customHeight="1">
      <c r="E30" s="437"/>
      <c r="F30" s="412"/>
      <c r="G30" s="412"/>
      <c r="H30" s="412"/>
      <c r="I30" s="412"/>
      <c r="J30" s="412"/>
      <c r="K30" s="412"/>
      <c r="L30" s="412"/>
      <c r="M30" s="412"/>
      <c r="N30" s="412"/>
      <c r="O30" s="412"/>
      <c r="P30" s="438"/>
      <c r="R30" s="412"/>
    </row>
    <row r="31" spans="5:18" s="112" customFormat="1" ht="20.100000000000001" customHeight="1">
      <c r="E31" s="437"/>
      <c r="F31" s="412"/>
      <c r="G31" s="412"/>
      <c r="H31" s="412"/>
      <c r="I31" s="412"/>
      <c r="J31" s="412"/>
      <c r="K31" s="412"/>
      <c r="L31" s="412"/>
      <c r="M31" s="412"/>
      <c r="N31" s="412"/>
      <c r="O31" s="412"/>
      <c r="P31" s="438"/>
      <c r="R31" s="412"/>
    </row>
    <row r="32" spans="5:18" s="112" customFormat="1" ht="20.100000000000001" customHeight="1">
      <c r="E32" s="437"/>
      <c r="F32" s="412"/>
      <c r="G32" s="412"/>
      <c r="H32" s="412"/>
      <c r="I32" s="412"/>
      <c r="J32" s="412"/>
      <c r="K32" s="412"/>
      <c r="L32" s="412"/>
      <c r="M32" s="412"/>
      <c r="N32" s="412"/>
      <c r="O32" s="412"/>
      <c r="P32" s="438"/>
      <c r="R32" s="412"/>
    </row>
    <row r="33" spans="5:18" s="112" customFormat="1" ht="20.100000000000001" customHeight="1">
      <c r="E33" s="437"/>
      <c r="F33" s="412"/>
      <c r="G33" s="412"/>
      <c r="H33" s="412"/>
      <c r="I33" s="412"/>
      <c r="J33" s="412"/>
      <c r="K33" s="412"/>
      <c r="L33" s="412"/>
      <c r="M33" s="412"/>
      <c r="N33" s="412"/>
      <c r="O33" s="412"/>
      <c r="P33" s="438"/>
      <c r="R33" s="412"/>
    </row>
    <row r="34" spans="5:18" s="112" customFormat="1" ht="20.100000000000001" customHeight="1">
      <c r="E34" s="437"/>
      <c r="F34" s="412"/>
      <c r="G34" s="412"/>
      <c r="H34" s="412"/>
      <c r="I34" s="412"/>
      <c r="J34" s="412"/>
      <c r="K34" s="412"/>
      <c r="L34" s="412"/>
      <c r="M34" s="412"/>
      <c r="N34" s="412"/>
      <c r="O34" s="412"/>
      <c r="P34" s="438"/>
      <c r="R34" s="412"/>
    </row>
    <row r="35" spans="5:18" s="112" customFormat="1" ht="20.100000000000001" customHeight="1">
      <c r="E35" s="437"/>
      <c r="F35" s="412"/>
      <c r="G35" s="412"/>
      <c r="H35" s="412"/>
      <c r="I35" s="412"/>
      <c r="J35" s="412"/>
      <c r="K35" s="412"/>
      <c r="L35" s="412"/>
      <c r="M35" s="412"/>
      <c r="N35" s="412"/>
      <c r="O35" s="412"/>
      <c r="P35" s="438"/>
      <c r="R35" s="412"/>
    </row>
    <row r="36" spans="5:18" s="112" customFormat="1" ht="20.100000000000001" customHeight="1">
      <c r="E36" s="437"/>
      <c r="F36" s="412"/>
      <c r="G36" s="412"/>
      <c r="H36" s="412"/>
      <c r="I36" s="412"/>
      <c r="J36" s="412"/>
      <c r="K36" s="412"/>
      <c r="L36" s="412"/>
      <c r="M36" s="412"/>
      <c r="N36" s="412"/>
      <c r="O36" s="412"/>
      <c r="P36" s="438"/>
      <c r="R36" s="412"/>
    </row>
    <row r="37" spans="5:18" s="112" customFormat="1" ht="20.100000000000001" customHeight="1">
      <c r="E37" s="437"/>
      <c r="F37" s="412"/>
      <c r="G37" s="412"/>
      <c r="H37" s="412"/>
      <c r="I37" s="412"/>
      <c r="J37" s="412"/>
      <c r="K37" s="412"/>
      <c r="L37" s="412"/>
      <c r="M37" s="412"/>
      <c r="N37" s="412"/>
      <c r="O37" s="412"/>
      <c r="P37" s="438"/>
      <c r="R37" s="412"/>
    </row>
    <row r="38" spans="5:18" s="112" customFormat="1" ht="20.100000000000001" customHeight="1">
      <c r="E38" s="437"/>
      <c r="F38" s="412"/>
      <c r="G38" s="412"/>
      <c r="H38" s="412"/>
      <c r="I38" s="412"/>
      <c r="J38" s="412"/>
      <c r="K38" s="412"/>
      <c r="L38" s="412"/>
      <c r="M38" s="412"/>
      <c r="N38" s="412"/>
      <c r="O38" s="412"/>
      <c r="P38" s="438"/>
      <c r="R38" s="412"/>
    </row>
    <row r="39" spans="5:18" s="112" customFormat="1" ht="20.100000000000001" customHeight="1">
      <c r="E39" s="437"/>
      <c r="F39" s="412"/>
      <c r="G39" s="412"/>
      <c r="H39" s="412"/>
      <c r="I39" s="412"/>
      <c r="J39" s="412"/>
      <c r="K39" s="412"/>
      <c r="L39" s="412"/>
      <c r="M39" s="412"/>
      <c r="N39" s="412"/>
      <c r="O39" s="412"/>
      <c r="P39" s="438"/>
      <c r="R39" s="412"/>
    </row>
    <row r="40" spans="5:18" s="112" customFormat="1" ht="20.100000000000001" customHeight="1">
      <c r="E40" s="437"/>
      <c r="F40" s="412"/>
      <c r="G40" s="412"/>
      <c r="H40" s="412"/>
      <c r="I40" s="412"/>
      <c r="J40" s="412"/>
      <c r="K40" s="412"/>
      <c r="L40" s="412"/>
      <c r="M40" s="412"/>
      <c r="N40" s="412"/>
      <c r="O40" s="412"/>
      <c r="P40" s="438"/>
      <c r="R40" s="412"/>
    </row>
    <row r="41" spans="5:18" s="112" customFormat="1" ht="20.100000000000001" customHeight="1">
      <c r="E41" s="437"/>
      <c r="F41" s="412"/>
      <c r="G41" s="412"/>
      <c r="H41" s="412"/>
      <c r="I41" s="412"/>
      <c r="J41" s="412"/>
      <c r="K41" s="412"/>
      <c r="L41" s="412"/>
      <c r="M41" s="412"/>
      <c r="N41" s="412"/>
      <c r="O41" s="412"/>
      <c r="P41" s="438"/>
      <c r="R41" s="412"/>
    </row>
    <row r="42" spans="5:18" s="112" customFormat="1" ht="20.100000000000001" customHeight="1">
      <c r="E42" s="437"/>
      <c r="F42" s="412"/>
      <c r="G42" s="412"/>
      <c r="H42" s="412"/>
      <c r="I42" s="412"/>
      <c r="J42" s="412"/>
      <c r="K42" s="412"/>
      <c r="L42" s="412"/>
      <c r="M42" s="412"/>
      <c r="N42" s="412"/>
      <c r="O42" s="412"/>
      <c r="P42" s="438"/>
      <c r="R42" s="412"/>
    </row>
    <row r="43" spans="5:18" s="112" customFormat="1" ht="20.100000000000001" customHeight="1" thickBot="1">
      <c r="E43" s="437"/>
      <c r="F43" s="412"/>
      <c r="G43" s="412"/>
      <c r="H43" s="412"/>
      <c r="I43" s="412"/>
      <c r="J43" s="412"/>
      <c r="K43" s="412"/>
      <c r="L43" s="412"/>
      <c r="M43" s="412"/>
      <c r="N43" s="412"/>
      <c r="O43" s="412"/>
      <c r="P43" s="438"/>
      <c r="R43" s="412"/>
    </row>
    <row r="44" spans="5:18" s="112" customFormat="1" ht="20.100000000000001" customHeight="1" thickTop="1">
      <c r="E44" s="437"/>
      <c r="F44" s="412"/>
      <c r="G44" s="442"/>
      <c r="H44" s="443"/>
      <c r="I44" s="443"/>
      <c r="J44" s="443"/>
      <c r="K44" s="443"/>
      <c r="L44" s="443"/>
      <c r="M44" s="443"/>
      <c r="N44" s="444"/>
      <c r="O44" s="412"/>
      <c r="P44" s="438"/>
      <c r="R44" s="412"/>
    </row>
    <row r="45" spans="5:18" s="112" customFormat="1" ht="20.100000000000001" customHeight="1">
      <c r="E45" s="437"/>
      <c r="F45" s="412"/>
      <c r="G45" s="437"/>
      <c r="H45" s="412"/>
      <c r="I45" s="412"/>
      <c r="J45" s="412"/>
      <c r="K45" s="412"/>
      <c r="L45" s="412"/>
      <c r="M45" s="412"/>
      <c r="N45" s="438"/>
      <c r="O45" s="412"/>
      <c r="P45" s="438"/>
      <c r="R45" s="412"/>
    </row>
    <row r="46" spans="5:18" s="112" customFormat="1" ht="20.100000000000001" customHeight="1">
      <c r="E46" s="437"/>
      <c r="F46" s="412"/>
      <c r="G46" s="437"/>
      <c r="H46" s="412"/>
      <c r="I46" s="412"/>
      <c r="J46" s="412"/>
      <c r="K46" s="412"/>
      <c r="L46" s="412"/>
      <c r="M46" s="412"/>
      <c r="N46" s="438"/>
      <c r="O46" s="412"/>
      <c r="P46" s="438"/>
      <c r="R46" s="412"/>
    </row>
    <row r="47" spans="5:18" s="112" customFormat="1" ht="20.100000000000001" customHeight="1">
      <c r="E47" s="437"/>
      <c r="F47" s="412"/>
      <c r="G47" s="437"/>
      <c r="H47" s="412"/>
      <c r="I47" s="412"/>
      <c r="J47" s="412"/>
      <c r="K47" s="412"/>
      <c r="L47" s="412"/>
      <c r="M47" s="412"/>
      <c r="N47" s="438"/>
      <c r="O47" s="412"/>
      <c r="P47" s="438"/>
      <c r="R47" s="412"/>
    </row>
    <row r="48" spans="5:18" s="112" customFormat="1" ht="20.100000000000001" customHeight="1">
      <c r="E48" s="437"/>
      <c r="F48" s="412"/>
      <c r="G48" s="437"/>
      <c r="H48" s="412"/>
      <c r="I48" s="412"/>
      <c r="J48" s="412"/>
      <c r="K48" s="412"/>
      <c r="L48" s="412"/>
      <c r="M48" s="412"/>
      <c r="N48" s="438"/>
      <c r="O48" s="412"/>
      <c r="P48" s="438"/>
      <c r="R48" s="412"/>
    </row>
    <row r="49" spans="5:18" s="112" customFormat="1" ht="20.100000000000001" customHeight="1" thickBot="1">
      <c r="E49" s="437"/>
      <c r="F49" s="412"/>
      <c r="G49" s="437"/>
      <c r="H49" s="412"/>
      <c r="I49" s="412"/>
      <c r="J49" s="412"/>
      <c r="K49" s="412"/>
      <c r="L49" s="412"/>
      <c r="M49" s="412"/>
      <c r="N49" s="438"/>
      <c r="O49" s="412"/>
      <c r="P49" s="438"/>
      <c r="R49" s="412"/>
    </row>
    <row r="50" spans="5:18" s="112" customFormat="1" ht="20.100000000000001" customHeight="1" thickTop="1">
      <c r="E50" s="437"/>
      <c r="F50" s="412"/>
      <c r="G50" s="437"/>
      <c r="H50" s="412"/>
      <c r="I50" s="442"/>
      <c r="J50" s="443"/>
      <c r="K50" s="443"/>
      <c r="L50" s="444"/>
      <c r="M50" s="412"/>
      <c r="N50" s="438"/>
      <c r="O50" s="412"/>
      <c r="P50" s="438"/>
      <c r="R50" s="412"/>
    </row>
    <row r="51" spans="5:18" s="112" customFormat="1" ht="20.100000000000001" customHeight="1">
      <c r="E51" s="437"/>
      <c r="F51" s="412"/>
      <c r="G51" s="437"/>
      <c r="H51" s="412"/>
      <c r="I51" s="437"/>
      <c r="J51" s="412"/>
      <c r="K51" s="412"/>
      <c r="L51" s="438"/>
      <c r="M51" s="412"/>
      <c r="N51" s="438"/>
      <c r="O51" s="412"/>
      <c r="P51" s="438"/>
      <c r="R51" s="412"/>
    </row>
    <row r="52" spans="5:18" s="112" customFormat="1" ht="20.100000000000001" customHeight="1" thickBot="1">
      <c r="E52" s="439"/>
      <c r="F52" s="440"/>
      <c r="G52" s="439"/>
      <c r="H52" s="440"/>
      <c r="I52" s="439"/>
      <c r="J52" s="440"/>
      <c r="K52" s="440"/>
      <c r="L52" s="441"/>
      <c r="M52" s="440"/>
      <c r="N52" s="441"/>
      <c r="O52" s="440"/>
      <c r="P52" s="441"/>
      <c r="R52" s="412"/>
    </row>
    <row r="53" spans="5:18" s="112" customFormat="1" ht="20.100000000000001" customHeight="1" thickTop="1" thickBot="1">
      <c r="J53" s="445"/>
      <c r="K53" s="446"/>
    </row>
    <row r="54" spans="5:18" s="112" customFormat="1" ht="20.100000000000001" customHeight="1" thickTop="1">
      <c r="I54" s="127"/>
      <c r="L54" s="447"/>
      <c r="N54" s="448"/>
    </row>
    <row r="55" spans="5:18" s="112" customFormat="1" ht="20.100000000000001" customHeight="1"/>
    <row r="56" spans="5:18" s="112" customFormat="1" ht="20.100000000000001" customHeight="1"/>
    <row r="57" spans="5:18" s="112" customFormat="1" ht="20.100000000000001" customHeight="1"/>
    <row r="58" spans="5:18" s="112" customFormat="1" ht="20.100000000000001" customHeight="1"/>
    <row r="59" spans="5:18" s="112" customFormat="1" ht="20.100000000000001" customHeight="1"/>
    <row r="60" spans="5:18" s="112" customFormat="1" ht="20.100000000000001" customHeight="1"/>
    <row r="61" spans="5:18" s="112" customFormat="1" ht="20.100000000000001" customHeight="1"/>
    <row r="62" spans="5:18" s="112" customFormat="1" ht="20.100000000000001" customHeight="1"/>
    <row r="63" spans="5:18" s="112" customFormat="1" ht="20.100000000000001" customHeight="1"/>
    <row r="64" spans="5:18" s="112" customFormat="1" ht="20.100000000000001" customHeight="1"/>
    <row r="65" s="112" customFormat="1" ht="20.100000000000001" customHeight="1"/>
    <row r="66" s="112" customFormat="1" ht="20.100000000000001" customHeight="1"/>
    <row r="67" s="112" customFormat="1" ht="20.100000000000001" customHeight="1"/>
    <row r="68" s="112" customFormat="1" ht="20.100000000000001" customHeight="1"/>
    <row r="69" s="112" customFormat="1" ht="20.100000000000001" customHeight="1"/>
  </sheetData>
  <mergeCells count="1">
    <mergeCell ref="E1:P1"/>
  </mergeCells>
  <phoneticPr fontId="1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75" orientation="portrait" horizontalDpi="4294967293" verticalDpi="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59"/>
  <sheetViews>
    <sheetView topLeftCell="R1" workbookViewId="0">
      <selection activeCell="AB1" sqref="AB1"/>
    </sheetView>
  </sheetViews>
  <sheetFormatPr defaultRowHeight="13.5"/>
  <cols>
    <col min="1" max="2" width="9" style="93" customWidth="1"/>
    <col min="3" max="3" width="1.375" style="94" customWidth="1"/>
    <col min="4" max="4" width="9" style="94"/>
    <col min="5" max="5" width="1.625" style="95" customWidth="1"/>
    <col min="6" max="8" width="9" style="94"/>
    <col min="9" max="9" width="0.875" style="94" customWidth="1"/>
    <col min="10" max="10" width="9" style="94"/>
    <col min="11" max="11" width="1.625" style="95" customWidth="1"/>
    <col min="12" max="12" width="9" style="94"/>
    <col min="13" max="13" width="9" style="97" customWidth="1"/>
    <col min="14" max="14" width="9" style="94"/>
    <col min="15" max="15" width="9" style="97" customWidth="1"/>
    <col min="16" max="16" width="1.625" style="95" customWidth="1"/>
    <col min="17" max="20" width="9" style="94"/>
    <col min="21" max="21" width="1.625" style="95" customWidth="1"/>
    <col min="22" max="25" width="9" style="94"/>
    <col min="26" max="26" width="1.625" style="95" customWidth="1"/>
    <col min="27" max="28" width="9" style="94"/>
    <col min="29" max="29" width="12.625" style="94" customWidth="1"/>
    <col min="30" max="30" width="9" style="93" customWidth="1"/>
    <col min="31" max="256" width="9" style="94"/>
    <col min="257" max="258" width="9" style="94" customWidth="1"/>
    <col min="259" max="259" width="1.375" style="94" customWidth="1"/>
    <col min="260" max="260" width="9" style="94"/>
    <col min="261" max="261" width="1.625" style="94" customWidth="1"/>
    <col min="262" max="264" width="9" style="94"/>
    <col min="265" max="265" width="0.875" style="94" customWidth="1"/>
    <col min="266" max="266" width="9" style="94"/>
    <col min="267" max="267" width="1.625" style="94" customWidth="1"/>
    <col min="268" max="268" width="9" style="94"/>
    <col min="269" max="269" width="9" style="94" customWidth="1"/>
    <col min="270" max="270" width="9" style="94"/>
    <col min="271" max="271" width="9" style="94" customWidth="1"/>
    <col min="272" max="272" width="1.625" style="94" customWidth="1"/>
    <col min="273" max="276" width="9" style="94"/>
    <col min="277" max="277" width="1.625" style="94" customWidth="1"/>
    <col min="278" max="281" width="9" style="94"/>
    <col min="282" max="282" width="1.625" style="94" customWidth="1"/>
    <col min="283" max="284" width="9" style="94"/>
    <col min="285" max="285" width="12.625" style="94" customWidth="1"/>
    <col min="286" max="286" width="9" style="94" customWidth="1"/>
    <col min="287" max="512" width="9" style="94"/>
    <col min="513" max="514" width="9" style="94" customWidth="1"/>
    <col min="515" max="515" width="1.375" style="94" customWidth="1"/>
    <col min="516" max="516" width="9" style="94"/>
    <col min="517" max="517" width="1.625" style="94" customWidth="1"/>
    <col min="518" max="520" width="9" style="94"/>
    <col min="521" max="521" width="0.875" style="94" customWidth="1"/>
    <col min="522" max="522" width="9" style="94"/>
    <col min="523" max="523" width="1.625" style="94" customWidth="1"/>
    <col min="524" max="524" width="9" style="94"/>
    <col min="525" max="525" width="9" style="94" customWidth="1"/>
    <col min="526" max="526" width="9" style="94"/>
    <col min="527" max="527" width="9" style="94" customWidth="1"/>
    <col min="528" max="528" width="1.625" style="94" customWidth="1"/>
    <col min="529" max="532" width="9" style="94"/>
    <col min="533" max="533" width="1.625" style="94" customWidth="1"/>
    <col min="534" max="537" width="9" style="94"/>
    <col min="538" max="538" width="1.625" style="94" customWidth="1"/>
    <col min="539" max="540" width="9" style="94"/>
    <col min="541" max="541" width="12.625" style="94" customWidth="1"/>
    <col min="542" max="542" width="9" style="94" customWidth="1"/>
    <col min="543" max="768" width="9" style="94"/>
    <col min="769" max="770" width="9" style="94" customWidth="1"/>
    <col min="771" max="771" width="1.375" style="94" customWidth="1"/>
    <col min="772" max="772" width="9" style="94"/>
    <col min="773" max="773" width="1.625" style="94" customWidth="1"/>
    <col min="774" max="776" width="9" style="94"/>
    <col min="777" max="777" width="0.875" style="94" customWidth="1"/>
    <col min="778" max="778" width="9" style="94"/>
    <col min="779" max="779" width="1.625" style="94" customWidth="1"/>
    <col min="780" max="780" width="9" style="94"/>
    <col min="781" max="781" width="9" style="94" customWidth="1"/>
    <col min="782" max="782" width="9" style="94"/>
    <col min="783" max="783" width="9" style="94" customWidth="1"/>
    <col min="784" max="784" width="1.625" style="94" customWidth="1"/>
    <col min="785" max="788" width="9" style="94"/>
    <col min="789" max="789" width="1.625" style="94" customWidth="1"/>
    <col min="790" max="793" width="9" style="94"/>
    <col min="794" max="794" width="1.625" style="94" customWidth="1"/>
    <col min="795" max="796" width="9" style="94"/>
    <col min="797" max="797" width="12.625" style="94" customWidth="1"/>
    <col min="798" max="798" width="9" style="94" customWidth="1"/>
    <col min="799" max="1024" width="9" style="94"/>
    <col min="1025" max="1026" width="9" style="94" customWidth="1"/>
    <col min="1027" max="1027" width="1.375" style="94" customWidth="1"/>
    <col min="1028" max="1028" width="9" style="94"/>
    <col min="1029" max="1029" width="1.625" style="94" customWidth="1"/>
    <col min="1030" max="1032" width="9" style="94"/>
    <col min="1033" max="1033" width="0.875" style="94" customWidth="1"/>
    <col min="1034" max="1034" width="9" style="94"/>
    <col min="1035" max="1035" width="1.625" style="94" customWidth="1"/>
    <col min="1036" max="1036" width="9" style="94"/>
    <col min="1037" max="1037" width="9" style="94" customWidth="1"/>
    <col min="1038" max="1038" width="9" style="94"/>
    <col min="1039" max="1039" width="9" style="94" customWidth="1"/>
    <col min="1040" max="1040" width="1.625" style="94" customWidth="1"/>
    <col min="1041" max="1044" width="9" style="94"/>
    <col min="1045" max="1045" width="1.625" style="94" customWidth="1"/>
    <col min="1046" max="1049" width="9" style="94"/>
    <col min="1050" max="1050" width="1.625" style="94" customWidth="1"/>
    <col min="1051" max="1052" width="9" style="94"/>
    <col min="1053" max="1053" width="12.625" style="94" customWidth="1"/>
    <col min="1054" max="1054" width="9" style="94" customWidth="1"/>
    <col min="1055" max="1280" width="9" style="94"/>
    <col min="1281" max="1282" width="9" style="94" customWidth="1"/>
    <col min="1283" max="1283" width="1.375" style="94" customWidth="1"/>
    <col min="1284" max="1284" width="9" style="94"/>
    <col min="1285" max="1285" width="1.625" style="94" customWidth="1"/>
    <col min="1286" max="1288" width="9" style="94"/>
    <col min="1289" max="1289" width="0.875" style="94" customWidth="1"/>
    <col min="1290" max="1290" width="9" style="94"/>
    <col min="1291" max="1291" width="1.625" style="94" customWidth="1"/>
    <col min="1292" max="1292" width="9" style="94"/>
    <col min="1293" max="1293" width="9" style="94" customWidth="1"/>
    <col min="1294" max="1294" width="9" style="94"/>
    <col min="1295" max="1295" width="9" style="94" customWidth="1"/>
    <col min="1296" max="1296" width="1.625" style="94" customWidth="1"/>
    <col min="1297" max="1300" width="9" style="94"/>
    <col min="1301" max="1301" width="1.625" style="94" customWidth="1"/>
    <col min="1302" max="1305" width="9" style="94"/>
    <col min="1306" max="1306" width="1.625" style="94" customWidth="1"/>
    <col min="1307" max="1308" width="9" style="94"/>
    <col min="1309" max="1309" width="12.625" style="94" customWidth="1"/>
    <col min="1310" max="1310" width="9" style="94" customWidth="1"/>
    <col min="1311" max="1536" width="9" style="94"/>
    <col min="1537" max="1538" width="9" style="94" customWidth="1"/>
    <col min="1539" max="1539" width="1.375" style="94" customWidth="1"/>
    <col min="1540" max="1540" width="9" style="94"/>
    <col min="1541" max="1541" width="1.625" style="94" customWidth="1"/>
    <col min="1542" max="1544" width="9" style="94"/>
    <col min="1545" max="1545" width="0.875" style="94" customWidth="1"/>
    <col min="1546" max="1546" width="9" style="94"/>
    <col min="1547" max="1547" width="1.625" style="94" customWidth="1"/>
    <col min="1548" max="1548" width="9" style="94"/>
    <col min="1549" max="1549" width="9" style="94" customWidth="1"/>
    <col min="1550" max="1550" width="9" style="94"/>
    <col min="1551" max="1551" width="9" style="94" customWidth="1"/>
    <col min="1552" max="1552" width="1.625" style="94" customWidth="1"/>
    <col min="1553" max="1556" width="9" style="94"/>
    <col min="1557" max="1557" width="1.625" style="94" customWidth="1"/>
    <col min="1558" max="1561" width="9" style="94"/>
    <col min="1562" max="1562" width="1.625" style="94" customWidth="1"/>
    <col min="1563" max="1564" width="9" style="94"/>
    <col min="1565" max="1565" width="12.625" style="94" customWidth="1"/>
    <col min="1566" max="1566" width="9" style="94" customWidth="1"/>
    <col min="1567" max="1792" width="9" style="94"/>
    <col min="1793" max="1794" width="9" style="94" customWidth="1"/>
    <col min="1795" max="1795" width="1.375" style="94" customWidth="1"/>
    <col min="1796" max="1796" width="9" style="94"/>
    <col min="1797" max="1797" width="1.625" style="94" customWidth="1"/>
    <col min="1798" max="1800" width="9" style="94"/>
    <col min="1801" max="1801" width="0.875" style="94" customWidth="1"/>
    <col min="1802" max="1802" width="9" style="94"/>
    <col min="1803" max="1803" width="1.625" style="94" customWidth="1"/>
    <col min="1804" max="1804" width="9" style="94"/>
    <col min="1805" max="1805" width="9" style="94" customWidth="1"/>
    <col min="1806" max="1806" width="9" style="94"/>
    <col min="1807" max="1807" width="9" style="94" customWidth="1"/>
    <col min="1808" max="1808" width="1.625" style="94" customWidth="1"/>
    <col min="1809" max="1812" width="9" style="94"/>
    <col min="1813" max="1813" width="1.625" style="94" customWidth="1"/>
    <col min="1814" max="1817" width="9" style="94"/>
    <col min="1818" max="1818" width="1.625" style="94" customWidth="1"/>
    <col min="1819" max="1820" width="9" style="94"/>
    <col min="1821" max="1821" width="12.625" style="94" customWidth="1"/>
    <col min="1822" max="1822" width="9" style="94" customWidth="1"/>
    <col min="1823" max="2048" width="9" style="94"/>
    <col min="2049" max="2050" width="9" style="94" customWidth="1"/>
    <col min="2051" max="2051" width="1.375" style="94" customWidth="1"/>
    <col min="2052" max="2052" width="9" style="94"/>
    <col min="2053" max="2053" width="1.625" style="94" customWidth="1"/>
    <col min="2054" max="2056" width="9" style="94"/>
    <col min="2057" max="2057" width="0.875" style="94" customWidth="1"/>
    <col min="2058" max="2058" width="9" style="94"/>
    <col min="2059" max="2059" width="1.625" style="94" customWidth="1"/>
    <col min="2060" max="2060" width="9" style="94"/>
    <col min="2061" max="2061" width="9" style="94" customWidth="1"/>
    <col min="2062" max="2062" width="9" style="94"/>
    <col min="2063" max="2063" width="9" style="94" customWidth="1"/>
    <col min="2064" max="2064" width="1.625" style="94" customWidth="1"/>
    <col min="2065" max="2068" width="9" style="94"/>
    <col min="2069" max="2069" width="1.625" style="94" customWidth="1"/>
    <col min="2070" max="2073" width="9" style="94"/>
    <col min="2074" max="2074" width="1.625" style="94" customWidth="1"/>
    <col min="2075" max="2076" width="9" style="94"/>
    <col min="2077" max="2077" width="12.625" style="94" customWidth="1"/>
    <col min="2078" max="2078" width="9" style="94" customWidth="1"/>
    <col min="2079" max="2304" width="9" style="94"/>
    <col min="2305" max="2306" width="9" style="94" customWidth="1"/>
    <col min="2307" max="2307" width="1.375" style="94" customWidth="1"/>
    <col min="2308" max="2308" width="9" style="94"/>
    <col min="2309" max="2309" width="1.625" style="94" customWidth="1"/>
    <col min="2310" max="2312" width="9" style="94"/>
    <col min="2313" max="2313" width="0.875" style="94" customWidth="1"/>
    <col min="2314" max="2314" width="9" style="94"/>
    <col min="2315" max="2315" width="1.625" style="94" customWidth="1"/>
    <col min="2316" max="2316" width="9" style="94"/>
    <col min="2317" max="2317" width="9" style="94" customWidth="1"/>
    <col min="2318" max="2318" width="9" style="94"/>
    <col min="2319" max="2319" width="9" style="94" customWidth="1"/>
    <col min="2320" max="2320" width="1.625" style="94" customWidth="1"/>
    <col min="2321" max="2324" width="9" style="94"/>
    <col min="2325" max="2325" width="1.625" style="94" customWidth="1"/>
    <col min="2326" max="2329" width="9" style="94"/>
    <col min="2330" max="2330" width="1.625" style="94" customWidth="1"/>
    <col min="2331" max="2332" width="9" style="94"/>
    <col min="2333" max="2333" width="12.625" style="94" customWidth="1"/>
    <col min="2334" max="2334" width="9" style="94" customWidth="1"/>
    <col min="2335" max="2560" width="9" style="94"/>
    <col min="2561" max="2562" width="9" style="94" customWidth="1"/>
    <col min="2563" max="2563" width="1.375" style="94" customWidth="1"/>
    <col min="2564" max="2564" width="9" style="94"/>
    <col min="2565" max="2565" width="1.625" style="94" customWidth="1"/>
    <col min="2566" max="2568" width="9" style="94"/>
    <col min="2569" max="2569" width="0.875" style="94" customWidth="1"/>
    <col min="2570" max="2570" width="9" style="94"/>
    <col min="2571" max="2571" width="1.625" style="94" customWidth="1"/>
    <col min="2572" max="2572" width="9" style="94"/>
    <col min="2573" max="2573" width="9" style="94" customWidth="1"/>
    <col min="2574" max="2574" width="9" style="94"/>
    <col min="2575" max="2575" width="9" style="94" customWidth="1"/>
    <col min="2576" max="2576" width="1.625" style="94" customWidth="1"/>
    <col min="2577" max="2580" width="9" style="94"/>
    <col min="2581" max="2581" width="1.625" style="94" customWidth="1"/>
    <col min="2582" max="2585" width="9" style="94"/>
    <col min="2586" max="2586" width="1.625" style="94" customWidth="1"/>
    <col min="2587" max="2588" width="9" style="94"/>
    <col min="2589" max="2589" width="12.625" style="94" customWidth="1"/>
    <col min="2590" max="2590" width="9" style="94" customWidth="1"/>
    <col min="2591" max="2816" width="9" style="94"/>
    <col min="2817" max="2818" width="9" style="94" customWidth="1"/>
    <col min="2819" max="2819" width="1.375" style="94" customWidth="1"/>
    <col min="2820" max="2820" width="9" style="94"/>
    <col min="2821" max="2821" width="1.625" style="94" customWidth="1"/>
    <col min="2822" max="2824" width="9" style="94"/>
    <col min="2825" max="2825" width="0.875" style="94" customWidth="1"/>
    <col min="2826" max="2826" width="9" style="94"/>
    <col min="2827" max="2827" width="1.625" style="94" customWidth="1"/>
    <col min="2828" max="2828" width="9" style="94"/>
    <col min="2829" max="2829" width="9" style="94" customWidth="1"/>
    <col min="2830" max="2830" width="9" style="94"/>
    <col min="2831" max="2831" width="9" style="94" customWidth="1"/>
    <col min="2832" max="2832" width="1.625" style="94" customWidth="1"/>
    <col min="2833" max="2836" width="9" style="94"/>
    <col min="2837" max="2837" width="1.625" style="94" customWidth="1"/>
    <col min="2838" max="2841" width="9" style="94"/>
    <col min="2842" max="2842" width="1.625" style="94" customWidth="1"/>
    <col min="2843" max="2844" width="9" style="94"/>
    <col min="2845" max="2845" width="12.625" style="94" customWidth="1"/>
    <col min="2846" max="2846" width="9" style="94" customWidth="1"/>
    <col min="2847" max="3072" width="9" style="94"/>
    <col min="3073" max="3074" width="9" style="94" customWidth="1"/>
    <col min="3075" max="3075" width="1.375" style="94" customWidth="1"/>
    <col min="3076" max="3076" width="9" style="94"/>
    <col min="3077" max="3077" width="1.625" style="94" customWidth="1"/>
    <col min="3078" max="3080" width="9" style="94"/>
    <col min="3081" max="3081" width="0.875" style="94" customWidth="1"/>
    <col min="3082" max="3082" width="9" style="94"/>
    <col min="3083" max="3083" width="1.625" style="94" customWidth="1"/>
    <col min="3084" max="3084" width="9" style="94"/>
    <col min="3085" max="3085" width="9" style="94" customWidth="1"/>
    <col min="3086" max="3086" width="9" style="94"/>
    <col min="3087" max="3087" width="9" style="94" customWidth="1"/>
    <col min="3088" max="3088" width="1.625" style="94" customWidth="1"/>
    <col min="3089" max="3092" width="9" style="94"/>
    <col min="3093" max="3093" width="1.625" style="94" customWidth="1"/>
    <col min="3094" max="3097" width="9" style="94"/>
    <col min="3098" max="3098" width="1.625" style="94" customWidth="1"/>
    <col min="3099" max="3100" width="9" style="94"/>
    <col min="3101" max="3101" width="12.625" style="94" customWidth="1"/>
    <col min="3102" max="3102" width="9" style="94" customWidth="1"/>
    <col min="3103" max="3328" width="9" style="94"/>
    <col min="3329" max="3330" width="9" style="94" customWidth="1"/>
    <col min="3331" max="3331" width="1.375" style="94" customWidth="1"/>
    <col min="3332" max="3332" width="9" style="94"/>
    <col min="3333" max="3333" width="1.625" style="94" customWidth="1"/>
    <col min="3334" max="3336" width="9" style="94"/>
    <col min="3337" max="3337" width="0.875" style="94" customWidth="1"/>
    <col min="3338" max="3338" width="9" style="94"/>
    <col min="3339" max="3339" width="1.625" style="94" customWidth="1"/>
    <col min="3340" max="3340" width="9" style="94"/>
    <col min="3341" max="3341" width="9" style="94" customWidth="1"/>
    <col min="3342" max="3342" width="9" style="94"/>
    <col min="3343" max="3343" width="9" style="94" customWidth="1"/>
    <col min="3344" max="3344" width="1.625" style="94" customWidth="1"/>
    <col min="3345" max="3348" width="9" style="94"/>
    <col min="3349" max="3349" width="1.625" style="94" customWidth="1"/>
    <col min="3350" max="3353" width="9" style="94"/>
    <col min="3354" max="3354" width="1.625" style="94" customWidth="1"/>
    <col min="3355" max="3356" width="9" style="94"/>
    <col min="3357" max="3357" width="12.625" style="94" customWidth="1"/>
    <col min="3358" max="3358" width="9" style="94" customWidth="1"/>
    <col min="3359" max="3584" width="9" style="94"/>
    <col min="3585" max="3586" width="9" style="94" customWidth="1"/>
    <col min="3587" max="3587" width="1.375" style="94" customWidth="1"/>
    <col min="3588" max="3588" width="9" style="94"/>
    <col min="3589" max="3589" width="1.625" style="94" customWidth="1"/>
    <col min="3590" max="3592" width="9" style="94"/>
    <col min="3593" max="3593" width="0.875" style="94" customWidth="1"/>
    <col min="3594" max="3594" width="9" style="94"/>
    <col min="3595" max="3595" width="1.625" style="94" customWidth="1"/>
    <col min="3596" max="3596" width="9" style="94"/>
    <col min="3597" max="3597" width="9" style="94" customWidth="1"/>
    <col min="3598" max="3598" width="9" style="94"/>
    <col min="3599" max="3599" width="9" style="94" customWidth="1"/>
    <col min="3600" max="3600" width="1.625" style="94" customWidth="1"/>
    <col min="3601" max="3604" width="9" style="94"/>
    <col min="3605" max="3605" width="1.625" style="94" customWidth="1"/>
    <col min="3606" max="3609" width="9" style="94"/>
    <col min="3610" max="3610" width="1.625" style="94" customWidth="1"/>
    <col min="3611" max="3612" width="9" style="94"/>
    <col min="3613" max="3613" width="12.625" style="94" customWidth="1"/>
    <col min="3614" max="3614" width="9" style="94" customWidth="1"/>
    <col min="3615" max="3840" width="9" style="94"/>
    <col min="3841" max="3842" width="9" style="94" customWidth="1"/>
    <col min="3843" max="3843" width="1.375" style="94" customWidth="1"/>
    <col min="3844" max="3844" width="9" style="94"/>
    <col min="3845" max="3845" width="1.625" style="94" customWidth="1"/>
    <col min="3846" max="3848" width="9" style="94"/>
    <col min="3849" max="3849" width="0.875" style="94" customWidth="1"/>
    <col min="3850" max="3850" width="9" style="94"/>
    <col min="3851" max="3851" width="1.625" style="94" customWidth="1"/>
    <col min="3852" max="3852" width="9" style="94"/>
    <col min="3853" max="3853" width="9" style="94" customWidth="1"/>
    <col min="3854" max="3854" width="9" style="94"/>
    <col min="3855" max="3855" width="9" style="94" customWidth="1"/>
    <col min="3856" max="3856" width="1.625" style="94" customWidth="1"/>
    <col min="3857" max="3860" width="9" style="94"/>
    <col min="3861" max="3861" width="1.625" style="94" customWidth="1"/>
    <col min="3862" max="3865" width="9" style="94"/>
    <col min="3866" max="3866" width="1.625" style="94" customWidth="1"/>
    <col min="3867" max="3868" width="9" style="94"/>
    <col min="3869" max="3869" width="12.625" style="94" customWidth="1"/>
    <col min="3870" max="3870" width="9" style="94" customWidth="1"/>
    <col min="3871" max="4096" width="9" style="94"/>
    <col min="4097" max="4098" width="9" style="94" customWidth="1"/>
    <col min="4099" max="4099" width="1.375" style="94" customWidth="1"/>
    <col min="4100" max="4100" width="9" style="94"/>
    <col min="4101" max="4101" width="1.625" style="94" customWidth="1"/>
    <col min="4102" max="4104" width="9" style="94"/>
    <col min="4105" max="4105" width="0.875" style="94" customWidth="1"/>
    <col min="4106" max="4106" width="9" style="94"/>
    <col min="4107" max="4107" width="1.625" style="94" customWidth="1"/>
    <col min="4108" max="4108" width="9" style="94"/>
    <col min="4109" max="4109" width="9" style="94" customWidth="1"/>
    <col min="4110" max="4110" width="9" style="94"/>
    <col min="4111" max="4111" width="9" style="94" customWidth="1"/>
    <col min="4112" max="4112" width="1.625" style="94" customWidth="1"/>
    <col min="4113" max="4116" width="9" style="94"/>
    <col min="4117" max="4117" width="1.625" style="94" customWidth="1"/>
    <col min="4118" max="4121" width="9" style="94"/>
    <col min="4122" max="4122" width="1.625" style="94" customWidth="1"/>
    <col min="4123" max="4124" width="9" style="94"/>
    <col min="4125" max="4125" width="12.625" style="94" customWidth="1"/>
    <col min="4126" max="4126" width="9" style="94" customWidth="1"/>
    <col min="4127" max="4352" width="9" style="94"/>
    <col min="4353" max="4354" width="9" style="94" customWidth="1"/>
    <col min="4355" max="4355" width="1.375" style="94" customWidth="1"/>
    <col min="4356" max="4356" width="9" style="94"/>
    <col min="4357" max="4357" width="1.625" style="94" customWidth="1"/>
    <col min="4358" max="4360" width="9" style="94"/>
    <col min="4361" max="4361" width="0.875" style="94" customWidth="1"/>
    <col min="4362" max="4362" width="9" style="94"/>
    <col min="4363" max="4363" width="1.625" style="94" customWidth="1"/>
    <col min="4364" max="4364" width="9" style="94"/>
    <col min="4365" max="4365" width="9" style="94" customWidth="1"/>
    <col min="4366" max="4366" width="9" style="94"/>
    <col min="4367" max="4367" width="9" style="94" customWidth="1"/>
    <col min="4368" max="4368" width="1.625" style="94" customWidth="1"/>
    <col min="4369" max="4372" width="9" style="94"/>
    <col min="4373" max="4373" width="1.625" style="94" customWidth="1"/>
    <col min="4374" max="4377" width="9" style="94"/>
    <col min="4378" max="4378" width="1.625" style="94" customWidth="1"/>
    <col min="4379" max="4380" width="9" style="94"/>
    <col min="4381" max="4381" width="12.625" style="94" customWidth="1"/>
    <col min="4382" max="4382" width="9" style="94" customWidth="1"/>
    <col min="4383" max="4608" width="9" style="94"/>
    <col min="4609" max="4610" width="9" style="94" customWidth="1"/>
    <col min="4611" max="4611" width="1.375" style="94" customWidth="1"/>
    <col min="4612" max="4612" width="9" style="94"/>
    <col min="4613" max="4613" width="1.625" style="94" customWidth="1"/>
    <col min="4614" max="4616" width="9" style="94"/>
    <col min="4617" max="4617" width="0.875" style="94" customWidth="1"/>
    <col min="4618" max="4618" width="9" style="94"/>
    <col min="4619" max="4619" width="1.625" style="94" customWidth="1"/>
    <col min="4620" max="4620" width="9" style="94"/>
    <col min="4621" max="4621" width="9" style="94" customWidth="1"/>
    <col min="4622" max="4622" width="9" style="94"/>
    <col min="4623" max="4623" width="9" style="94" customWidth="1"/>
    <col min="4624" max="4624" width="1.625" style="94" customWidth="1"/>
    <col min="4625" max="4628" width="9" style="94"/>
    <col min="4629" max="4629" width="1.625" style="94" customWidth="1"/>
    <col min="4630" max="4633" width="9" style="94"/>
    <col min="4634" max="4634" width="1.625" style="94" customWidth="1"/>
    <col min="4635" max="4636" width="9" style="94"/>
    <col min="4637" max="4637" width="12.625" style="94" customWidth="1"/>
    <col min="4638" max="4638" width="9" style="94" customWidth="1"/>
    <col min="4639" max="4864" width="9" style="94"/>
    <col min="4865" max="4866" width="9" style="94" customWidth="1"/>
    <col min="4867" max="4867" width="1.375" style="94" customWidth="1"/>
    <col min="4868" max="4868" width="9" style="94"/>
    <col min="4869" max="4869" width="1.625" style="94" customWidth="1"/>
    <col min="4870" max="4872" width="9" style="94"/>
    <col min="4873" max="4873" width="0.875" style="94" customWidth="1"/>
    <col min="4874" max="4874" width="9" style="94"/>
    <col min="4875" max="4875" width="1.625" style="94" customWidth="1"/>
    <col min="4876" max="4876" width="9" style="94"/>
    <col min="4877" max="4877" width="9" style="94" customWidth="1"/>
    <col min="4878" max="4878" width="9" style="94"/>
    <col min="4879" max="4879" width="9" style="94" customWidth="1"/>
    <col min="4880" max="4880" width="1.625" style="94" customWidth="1"/>
    <col min="4881" max="4884" width="9" style="94"/>
    <col min="4885" max="4885" width="1.625" style="94" customWidth="1"/>
    <col min="4886" max="4889" width="9" style="94"/>
    <col min="4890" max="4890" width="1.625" style="94" customWidth="1"/>
    <col min="4891" max="4892" width="9" style="94"/>
    <col min="4893" max="4893" width="12.625" style="94" customWidth="1"/>
    <col min="4894" max="4894" width="9" style="94" customWidth="1"/>
    <col min="4895" max="5120" width="9" style="94"/>
    <col min="5121" max="5122" width="9" style="94" customWidth="1"/>
    <col min="5123" max="5123" width="1.375" style="94" customWidth="1"/>
    <col min="5124" max="5124" width="9" style="94"/>
    <col min="5125" max="5125" width="1.625" style="94" customWidth="1"/>
    <col min="5126" max="5128" width="9" style="94"/>
    <col min="5129" max="5129" width="0.875" style="94" customWidth="1"/>
    <col min="5130" max="5130" width="9" style="94"/>
    <col min="5131" max="5131" width="1.625" style="94" customWidth="1"/>
    <col min="5132" max="5132" width="9" style="94"/>
    <col min="5133" max="5133" width="9" style="94" customWidth="1"/>
    <col min="5134" max="5134" width="9" style="94"/>
    <col min="5135" max="5135" width="9" style="94" customWidth="1"/>
    <col min="5136" max="5136" width="1.625" style="94" customWidth="1"/>
    <col min="5137" max="5140" width="9" style="94"/>
    <col min="5141" max="5141" width="1.625" style="94" customWidth="1"/>
    <col min="5142" max="5145" width="9" style="94"/>
    <col min="5146" max="5146" width="1.625" style="94" customWidth="1"/>
    <col min="5147" max="5148" width="9" style="94"/>
    <col min="5149" max="5149" width="12.625" style="94" customWidth="1"/>
    <col min="5150" max="5150" width="9" style="94" customWidth="1"/>
    <col min="5151" max="5376" width="9" style="94"/>
    <col min="5377" max="5378" width="9" style="94" customWidth="1"/>
    <col min="5379" max="5379" width="1.375" style="94" customWidth="1"/>
    <col min="5380" max="5380" width="9" style="94"/>
    <col min="5381" max="5381" width="1.625" style="94" customWidth="1"/>
    <col min="5382" max="5384" width="9" style="94"/>
    <col min="5385" max="5385" width="0.875" style="94" customWidth="1"/>
    <col min="5386" max="5386" width="9" style="94"/>
    <col min="5387" max="5387" width="1.625" style="94" customWidth="1"/>
    <col min="5388" max="5388" width="9" style="94"/>
    <col min="5389" max="5389" width="9" style="94" customWidth="1"/>
    <col min="5390" max="5390" width="9" style="94"/>
    <col min="5391" max="5391" width="9" style="94" customWidth="1"/>
    <col min="5392" max="5392" width="1.625" style="94" customWidth="1"/>
    <col min="5393" max="5396" width="9" style="94"/>
    <col min="5397" max="5397" width="1.625" style="94" customWidth="1"/>
    <col min="5398" max="5401" width="9" style="94"/>
    <col min="5402" max="5402" width="1.625" style="94" customWidth="1"/>
    <col min="5403" max="5404" width="9" style="94"/>
    <col min="5405" max="5405" width="12.625" style="94" customWidth="1"/>
    <col min="5406" max="5406" width="9" style="94" customWidth="1"/>
    <col min="5407" max="5632" width="9" style="94"/>
    <col min="5633" max="5634" width="9" style="94" customWidth="1"/>
    <col min="5635" max="5635" width="1.375" style="94" customWidth="1"/>
    <col min="5636" max="5636" width="9" style="94"/>
    <col min="5637" max="5637" width="1.625" style="94" customWidth="1"/>
    <col min="5638" max="5640" width="9" style="94"/>
    <col min="5641" max="5641" width="0.875" style="94" customWidth="1"/>
    <col min="5642" max="5642" width="9" style="94"/>
    <col min="5643" max="5643" width="1.625" style="94" customWidth="1"/>
    <col min="5644" max="5644" width="9" style="94"/>
    <col min="5645" max="5645" width="9" style="94" customWidth="1"/>
    <col min="5646" max="5646" width="9" style="94"/>
    <col min="5647" max="5647" width="9" style="94" customWidth="1"/>
    <col min="5648" max="5648" width="1.625" style="94" customWidth="1"/>
    <col min="5649" max="5652" width="9" style="94"/>
    <col min="5653" max="5653" width="1.625" style="94" customWidth="1"/>
    <col min="5654" max="5657" width="9" style="94"/>
    <col min="5658" max="5658" width="1.625" style="94" customWidth="1"/>
    <col min="5659" max="5660" width="9" style="94"/>
    <col min="5661" max="5661" width="12.625" style="94" customWidth="1"/>
    <col min="5662" max="5662" width="9" style="94" customWidth="1"/>
    <col min="5663" max="5888" width="9" style="94"/>
    <col min="5889" max="5890" width="9" style="94" customWidth="1"/>
    <col min="5891" max="5891" width="1.375" style="94" customWidth="1"/>
    <col min="5892" max="5892" width="9" style="94"/>
    <col min="5893" max="5893" width="1.625" style="94" customWidth="1"/>
    <col min="5894" max="5896" width="9" style="94"/>
    <col min="5897" max="5897" width="0.875" style="94" customWidth="1"/>
    <col min="5898" max="5898" width="9" style="94"/>
    <col min="5899" max="5899" width="1.625" style="94" customWidth="1"/>
    <col min="5900" max="5900" width="9" style="94"/>
    <col min="5901" max="5901" width="9" style="94" customWidth="1"/>
    <col min="5902" max="5902" width="9" style="94"/>
    <col min="5903" max="5903" width="9" style="94" customWidth="1"/>
    <col min="5904" max="5904" width="1.625" style="94" customWidth="1"/>
    <col min="5905" max="5908" width="9" style="94"/>
    <col min="5909" max="5909" width="1.625" style="94" customWidth="1"/>
    <col min="5910" max="5913" width="9" style="94"/>
    <col min="5914" max="5914" width="1.625" style="94" customWidth="1"/>
    <col min="5915" max="5916" width="9" style="94"/>
    <col min="5917" max="5917" width="12.625" style="94" customWidth="1"/>
    <col min="5918" max="5918" width="9" style="94" customWidth="1"/>
    <col min="5919" max="6144" width="9" style="94"/>
    <col min="6145" max="6146" width="9" style="94" customWidth="1"/>
    <col min="6147" max="6147" width="1.375" style="94" customWidth="1"/>
    <col min="6148" max="6148" width="9" style="94"/>
    <col min="6149" max="6149" width="1.625" style="94" customWidth="1"/>
    <col min="6150" max="6152" width="9" style="94"/>
    <col min="6153" max="6153" width="0.875" style="94" customWidth="1"/>
    <col min="6154" max="6154" width="9" style="94"/>
    <col min="6155" max="6155" width="1.625" style="94" customWidth="1"/>
    <col min="6156" max="6156" width="9" style="94"/>
    <col min="6157" max="6157" width="9" style="94" customWidth="1"/>
    <col min="6158" max="6158" width="9" style="94"/>
    <col min="6159" max="6159" width="9" style="94" customWidth="1"/>
    <col min="6160" max="6160" width="1.625" style="94" customWidth="1"/>
    <col min="6161" max="6164" width="9" style="94"/>
    <col min="6165" max="6165" width="1.625" style="94" customWidth="1"/>
    <col min="6166" max="6169" width="9" style="94"/>
    <col min="6170" max="6170" width="1.625" style="94" customWidth="1"/>
    <col min="6171" max="6172" width="9" style="94"/>
    <col min="6173" max="6173" width="12.625" style="94" customWidth="1"/>
    <col min="6174" max="6174" width="9" style="94" customWidth="1"/>
    <col min="6175" max="6400" width="9" style="94"/>
    <col min="6401" max="6402" width="9" style="94" customWidth="1"/>
    <col min="6403" max="6403" width="1.375" style="94" customWidth="1"/>
    <col min="6404" max="6404" width="9" style="94"/>
    <col min="6405" max="6405" width="1.625" style="94" customWidth="1"/>
    <col min="6406" max="6408" width="9" style="94"/>
    <col min="6409" max="6409" width="0.875" style="94" customWidth="1"/>
    <col min="6410" max="6410" width="9" style="94"/>
    <col min="6411" max="6411" width="1.625" style="94" customWidth="1"/>
    <col min="6412" max="6412" width="9" style="94"/>
    <col min="6413" max="6413" width="9" style="94" customWidth="1"/>
    <col min="6414" max="6414" width="9" style="94"/>
    <col min="6415" max="6415" width="9" style="94" customWidth="1"/>
    <col min="6416" max="6416" width="1.625" style="94" customWidth="1"/>
    <col min="6417" max="6420" width="9" style="94"/>
    <col min="6421" max="6421" width="1.625" style="94" customWidth="1"/>
    <col min="6422" max="6425" width="9" style="94"/>
    <col min="6426" max="6426" width="1.625" style="94" customWidth="1"/>
    <col min="6427" max="6428" width="9" style="94"/>
    <col min="6429" max="6429" width="12.625" style="94" customWidth="1"/>
    <col min="6430" max="6430" width="9" style="94" customWidth="1"/>
    <col min="6431" max="6656" width="9" style="94"/>
    <col min="6657" max="6658" width="9" style="94" customWidth="1"/>
    <col min="6659" max="6659" width="1.375" style="94" customWidth="1"/>
    <col min="6660" max="6660" width="9" style="94"/>
    <col min="6661" max="6661" width="1.625" style="94" customWidth="1"/>
    <col min="6662" max="6664" width="9" style="94"/>
    <col min="6665" max="6665" width="0.875" style="94" customWidth="1"/>
    <col min="6666" max="6666" width="9" style="94"/>
    <col min="6667" max="6667" width="1.625" style="94" customWidth="1"/>
    <col min="6668" max="6668" width="9" style="94"/>
    <col min="6669" max="6669" width="9" style="94" customWidth="1"/>
    <col min="6670" max="6670" width="9" style="94"/>
    <col min="6671" max="6671" width="9" style="94" customWidth="1"/>
    <col min="6672" max="6672" width="1.625" style="94" customWidth="1"/>
    <col min="6673" max="6676" width="9" style="94"/>
    <col min="6677" max="6677" width="1.625" style="94" customWidth="1"/>
    <col min="6678" max="6681" width="9" style="94"/>
    <col min="6682" max="6682" width="1.625" style="94" customWidth="1"/>
    <col min="6683" max="6684" width="9" style="94"/>
    <col min="6685" max="6685" width="12.625" style="94" customWidth="1"/>
    <col min="6686" max="6686" width="9" style="94" customWidth="1"/>
    <col min="6687" max="6912" width="9" style="94"/>
    <col min="6913" max="6914" width="9" style="94" customWidth="1"/>
    <col min="6915" max="6915" width="1.375" style="94" customWidth="1"/>
    <col min="6916" max="6916" width="9" style="94"/>
    <col min="6917" max="6917" width="1.625" style="94" customWidth="1"/>
    <col min="6918" max="6920" width="9" style="94"/>
    <col min="6921" max="6921" width="0.875" style="94" customWidth="1"/>
    <col min="6922" max="6922" width="9" style="94"/>
    <col min="6923" max="6923" width="1.625" style="94" customWidth="1"/>
    <col min="6924" max="6924" width="9" style="94"/>
    <col min="6925" max="6925" width="9" style="94" customWidth="1"/>
    <col min="6926" max="6926" width="9" style="94"/>
    <col min="6927" max="6927" width="9" style="94" customWidth="1"/>
    <col min="6928" max="6928" width="1.625" style="94" customWidth="1"/>
    <col min="6929" max="6932" width="9" style="94"/>
    <col min="6933" max="6933" width="1.625" style="94" customWidth="1"/>
    <col min="6934" max="6937" width="9" style="94"/>
    <col min="6938" max="6938" width="1.625" style="94" customWidth="1"/>
    <col min="6939" max="6940" width="9" style="94"/>
    <col min="6941" max="6941" width="12.625" style="94" customWidth="1"/>
    <col min="6942" max="6942" width="9" style="94" customWidth="1"/>
    <col min="6943" max="7168" width="9" style="94"/>
    <col min="7169" max="7170" width="9" style="94" customWidth="1"/>
    <col min="7171" max="7171" width="1.375" style="94" customWidth="1"/>
    <col min="7172" max="7172" width="9" style="94"/>
    <col min="7173" max="7173" width="1.625" style="94" customWidth="1"/>
    <col min="7174" max="7176" width="9" style="94"/>
    <col min="7177" max="7177" width="0.875" style="94" customWidth="1"/>
    <col min="7178" max="7178" width="9" style="94"/>
    <col min="7179" max="7179" width="1.625" style="94" customWidth="1"/>
    <col min="7180" max="7180" width="9" style="94"/>
    <col min="7181" max="7181" width="9" style="94" customWidth="1"/>
    <col min="7182" max="7182" width="9" style="94"/>
    <col min="7183" max="7183" width="9" style="94" customWidth="1"/>
    <col min="7184" max="7184" width="1.625" style="94" customWidth="1"/>
    <col min="7185" max="7188" width="9" style="94"/>
    <col min="7189" max="7189" width="1.625" style="94" customWidth="1"/>
    <col min="7190" max="7193" width="9" style="94"/>
    <col min="7194" max="7194" width="1.625" style="94" customWidth="1"/>
    <col min="7195" max="7196" width="9" style="94"/>
    <col min="7197" max="7197" width="12.625" style="94" customWidth="1"/>
    <col min="7198" max="7198" width="9" style="94" customWidth="1"/>
    <col min="7199" max="7424" width="9" style="94"/>
    <col min="7425" max="7426" width="9" style="94" customWidth="1"/>
    <col min="7427" max="7427" width="1.375" style="94" customWidth="1"/>
    <col min="7428" max="7428" width="9" style="94"/>
    <col min="7429" max="7429" width="1.625" style="94" customWidth="1"/>
    <col min="7430" max="7432" width="9" style="94"/>
    <col min="7433" max="7433" width="0.875" style="94" customWidth="1"/>
    <col min="7434" max="7434" width="9" style="94"/>
    <col min="7435" max="7435" width="1.625" style="94" customWidth="1"/>
    <col min="7436" max="7436" width="9" style="94"/>
    <col min="7437" max="7437" width="9" style="94" customWidth="1"/>
    <col min="7438" max="7438" width="9" style="94"/>
    <col min="7439" max="7439" width="9" style="94" customWidth="1"/>
    <col min="7440" max="7440" width="1.625" style="94" customWidth="1"/>
    <col min="7441" max="7444" width="9" style="94"/>
    <col min="7445" max="7445" width="1.625" style="94" customWidth="1"/>
    <col min="7446" max="7449" width="9" style="94"/>
    <col min="7450" max="7450" width="1.625" style="94" customWidth="1"/>
    <col min="7451" max="7452" width="9" style="94"/>
    <col min="7453" max="7453" width="12.625" style="94" customWidth="1"/>
    <col min="7454" max="7454" width="9" style="94" customWidth="1"/>
    <col min="7455" max="7680" width="9" style="94"/>
    <col min="7681" max="7682" width="9" style="94" customWidth="1"/>
    <col min="7683" max="7683" width="1.375" style="94" customWidth="1"/>
    <col min="7684" max="7684" width="9" style="94"/>
    <col min="7685" max="7685" width="1.625" style="94" customWidth="1"/>
    <col min="7686" max="7688" width="9" style="94"/>
    <col min="7689" max="7689" width="0.875" style="94" customWidth="1"/>
    <col min="7690" max="7690" width="9" style="94"/>
    <col min="7691" max="7691" width="1.625" style="94" customWidth="1"/>
    <col min="7692" max="7692" width="9" style="94"/>
    <col min="7693" max="7693" width="9" style="94" customWidth="1"/>
    <col min="7694" max="7694" width="9" style="94"/>
    <col min="7695" max="7695" width="9" style="94" customWidth="1"/>
    <col min="7696" max="7696" width="1.625" style="94" customWidth="1"/>
    <col min="7697" max="7700" width="9" style="94"/>
    <col min="7701" max="7701" width="1.625" style="94" customWidth="1"/>
    <col min="7702" max="7705" width="9" style="94"/>
    <col min="7706" max="7706" width="1.625" style="94" customWidth="1"/>
    <col min="7707" max="7708" width="9" style="94"/>
    <col min="7709" max="7709" width="12.625" style="94" customWidth="1"/>
    <col min="7710" max="7710" width="9" style="94" customWidth="1"/>
    <col min="7711" max="7936" width="9" style="94"/>
    <col min="7937" max="7938" width="9" style="94" customWidth="1"/>
    <col min="7939" max="7939" width="1.375" style="94" customWidth="1"/>
    <col min="7940" max="7940" width="9" style="94"/>
    <col min="7941" max="7941" width="1.625" style="94" customWidth="1"/>
    <col min="7942" max="7944" width="9" style="94"/>
    <col min="7945" max="7945" width="0.875" style="94" customWidth="1"/>
    <col min="7946" max="7946" width="9" style="94"/>
    <col min="7947" max="7947" width="1.625" style="94" customWidth="1"/>
    <col min="7948" max="7948" width="9" style="94"/>
    <col min="7949" max="7949" width="9" style="94" customWidth="1"/>
    <col min="7950" max="7950" width="9" style="94"/>
    <col min="7951" max="7951" width="9" style="94" customWidth="1"/>
    <col min="7952" max="7952" width="1.625" style="94" customWidth="1"/>
    <col min="7953" max="7956" width="9" style="94"/>
    <col min="7957" max="7957" width="1.625" style="94" customWidth="1"/>
    <col min="7958" max="7961" width="9" style="94"/>
    <col min="7962" max="7962" width="1.625" style="94" customWidth="1"/>
    <col min="7963" max="7964" width="9" style="94"/>
    <col min="7965" max="7965" width="12.625" style="94" customWidth="1"/>
    <col min="7966" max="7966" width="9" style="94" customWidth="1"/>
    <col min="7967" max="8192" width="9" style="94"/>
    <col min="8193" max="8194" width="9" style="94" customWidth="1"/>
    <col min="8195" max="8195" width="1.375" style="94" customWidth="1"/>
    <col min="8196" max="8196" width="9" style="94"/>
    <col min="8197" max="8197" width="1.625" style="94" customWidth="1"/>
    <col min="8198" max="8200" width="9" style="94"/>
    <col min="8201" max="8201" width="0.875" style="94" customWidth="1"/>
    <col min="8202" max="8202" width="9" style="94"/>
    <col min="8203" max="8203" width="1.625" style="94" customWidth="1"/>
    <col min="8204" max="8204" width="9" style="94"/>
    <col min="8205" max="8205" width="9" style="94" customWidth="1"/>
    <col min="8206" max="8206" width="9" style="94"/>
    <col min="8207" max="8207" width="9" style="94" customWidth="1"/>
    <col min="8208" max="8208" width="1.625" style="94" customWidth="1"/>
    <col min="8209" max="8212" width="9" style="94"/>
    <col min="8213" max="8213" width="1.625" style="94" customWidth="1"/>
    <col min="8214" max="8217" width="9" style="94"/>
    <col min="8218" max="8218" width="1.625" style="94" customWidth="1"/>
    <col min="8219" max="8220" width="9" style="94"/>
    <col min="8221" max="8221" width="12.625" style="94" customWidth="1"/>
    <col min="8222" max="8222" width="9" style="94" customWidth="1"/>
    <col min="8223" max="8448" width="9" style="94"/>
    <col min="8449" max="8450" width="9" style="94" customWidth="1"/>
    <col min="8451" max="8451" width="1.375" style="94" customWidth="1"/>
    <col min="8452" max="8452" width="9" style="94"/>
    <col min="8453" max="8453" width="1.625" style="94" customWidth="1"/>
    <col min="8454" max="8456" width="9" style="94"/>
    <col min="8457" max="8457" width="0.875" style="94" customWidth="1"/>
    <col min="8458" max="8458" width="9" style="94"/>
    <col min="8459" max="8459" width="1.625" style="94" customWidth="1"/>
    <col min="8460" max="8460" width="9" style="94"/>
    <col min="8461" max="8461" width="9" style="94" customWidth="1"/>
    <col min="8462" max="8462" width="9" style="94"/>
    <col min="8463" max="8463" width="9" style="94" customWidth="1"/>
    <col min="8464" max="8464" width="1.625" style="94" customWidth="1"/>
    <col min="8465" max="8468" width="9" style="94"/>
    <col min="8469" max="8469" width="1.625" style="94" customWidth="1"/>
    <col min="8470" max="8473" width="9" style="94"/>
    <col min="8474" max="8474" width="1.625" style="94" customWidth="1"/>
    <col min="8475" max="8476" width="9" style="94"/>
    <col min="8477" max="8477" width="12.625" style="94" customWidth="1"/>
    <col min="8478" max="8478" width="9" style="94" customWidth="1"/>
    <col min="8479" max="8704" width="9" style="94"/>
    <col min="8705" max="8706" width="9" style="94" customWidth="1"/>
    <col min="8707" max="8707" width="1.375" style="94" customWidth="1"/>
    <col min="8708" max="8708" width="9" style="94"/>
    <col min="8709" max="8709" width="1.625" style="94" customWidth="1"/>
    <col min="8710" max="8712" width="9" style="94"/>
    <col min="8713" max="8713" width="0.875" style="94" customWidth="1"/>
    <col min="8714" max="8714" width="9" style="94"/>
    <col min="8715" max="8715" width="1.625" style="94" customWidth="1"/>
    <col min="8716" max="8716" width="9" style="94"/>
    <col min="8717" max="8717" width="9" style="94" customWidth="1"/>
    <col min="8718" max="8718" width="9" style="94"/>
    <col min="8719" max="8719" width="9" style="94" customWidth="1"/>
    <col min="8720" max="8720" width="1.625" style="94" customWidth="1"/>
    <col min="8721" max="8724" width="9" style="94"/>
    <col min="8725" max="8725" width="1.625" style="94" customWidth="1"/>
    <col min="8726" max="8729" width="9" style="94"/>
    <col min="8730" max="8730" width="1.625" style="94" customWidth="1"/>
    <col min="8731" max="8732" width="9" style="94"/>
    <col min="8733" max="8733" width="12.625" style="94" customWidth="1"/>
    <col min="8734" max="8734" width="9" style="94" customWidth="1"/>
    <col min="8735" max="8960" width="9" style="94"/>
    <col min="8961" max="8962" width="9" style="94" customWidth="1"/>
    <col min="8963" max="8963" width="1.375" style="94" customWidth="1"/>
    <col min="8964" max="8964" width="9" style="94"/>
    <col min="8965" max="8965" width="1.625" style="94" customWidth="1"/>
    <col min="8966" max="8968" width="9" style="94"/>
    <col min="8969" max="8969" width="0.875" style="94" customWidth="1"/>
    <col min="8970" max="8970" width="9" style="94"/>
    <col min="8971" max="8971" width="1.625" style="94" customWidth="1"/>
    <col min="8972" max="8972" width="9" style="94"/>
    <col min="8973" max="8973" width="9" style="94" customWidth="1"/>
    <col min="8974" max="8974" width="9" style="94"/>
    <col min="8975" max="8975" width="9" style="94" customWidth="1"/>
    <col min="8976" max="8976" width="1.625" style="94" customWidth="1"/>
    <col min="8977" max="8980" width="9" style="94"/>
    <col min="8981" max="8981" width="1.625" style="94" customWidth="1"/>
    <col min="8982" max="8985" width="9" style="94"/>
    <col min="8986" max="8986" width="1.625" style="94" customWidth="1"/>
    <col min="8987" max="8988" width="9" style="94"/>
    <col min="8989" max="8989" width="12.625" style="94" customWidth="1"/>
    <col min="8990" max="8990" width="9" style="94" customWidth="1"/>
    <col min="8991" max="9216" width="9" style="94"/>
    <col min="9217" max="9218" width="9" style="94" customWidth="1"/>
    <col min="9219" max="9219" width="1.375" style="94" customWidth="1"/>
    <col min="9220" max="9220" width="9" style="94"/>
    <col min="9221" max="9221" width="1.625" style="94" customWidth="1"/>
    <col min="9222" max="9224" width="9" style="94"/>
    <col min="9225" max="9225" width="0.875" style="94" customWidth="1"/>
    <col min="9226" max="9226" width="9" style="94"/>
    <col min="9227" max="9227" width="1.625" style="94" customWidth="1"/>
    <col min="9228" max="9228" width="9" style="94"/>
    <col min="9229" max="9229" width="9" style="94" customWidth="1"/>
    <col min="9230" max="9230" width="9" style="94"/>
    <col min="9231" max="9231" width="9" style="94" customWidth="1"/>
    <col min="9232" max="9232" width="1.625" style="94" customWidth="1"/>
    <col min="9233" max="9236" width="9" style="94"/>
    <col min="9237" max="9237" width="1.625" style="94" customWidth="1"/>
    <col min="9238" max="9241" width="9" style="94"/>
    <col min="9242" max="9242" width="1.625" style="94" customWidth="1"/>
    <col min="9243" max="9244" width="9" style="94"/>
    <col min="9245" max="9245" width="12.625" style="94" customWidth="1"/>
    <col min="9246" max="9246" width="9" style="94" customWidth="1"/>
    <col min="9247" max="9472" width="9" style="94"/>
    <col min="9473" max="9474" width="9" style="94" customWidth="1"/>
    <col min="9475" max="9475" width="1.375" style="94" customWidth="1"/>
    <col min="9476" max="9476" width="9" style="94"/>
    <col min="9477" max="9477" width="1.625" style="94" customWidth="1"/>
    <col min="9478" max="9480" width="9" style="94"/>
    <col min="9481" max="9481" width="0.875" style="94" customWidth="1"/>
    <col min="9482" max="9482" width="9" style="94"/>
    <col min="9483" max="9483" width="1.625" style="94" customWidth="1"/>
    <col min="9484" max="9484" width="9" style="94"/>
    <col min="9485" max="9485" width="9" style="94" customWidth="1"/>
    <col min="9486" max="9486" width="9" style="94"/>
    <col min="9487" max="9487" width="9" style="94" customWidth="1"/>
    <col min="9488" max="9488" width="1.625" style="94" customWidth="1"/>
    <col min="9489" max="9492" width="9" style="94"/>
    <col min="9493" max="9493" width="1.625" style="94" customWidth="1"/>
    <col min="9494" max="9497" width="9" style="94"/>
    <col min="9498" max="9498" width="1.625" style="94" customWidth="1"/>
    <col min="9499" max="9500" width="9" style="94"/>
    <col min="9501" max="9501" width="12.625" style="94" customWidth="1"/>
    <col min="9502" max="9502" width="9" style="94" customWidth="1"/>
    <col min="9503" max="9728" width="9" style="94"/>
    <col min="9729" max="9730" width="9" style="94" customWidth="1"/>
    <col min="9731" max="9731" width="1.375" style="94" customWidth="1"/>
    <col min="9732" max="9732" width="9" style="94"/>
    <col min="9733" max="9733" width="1.625" style="94" customWidth="1"/>
    <col min="9734" max="9736" width="9" style="94"/>
    <col min="9737" max="9737" width="0.875" style="94" customWidth="1"/>
    <col min="9738" max="9738" width="9" style="94"/>
    <col min="9739" max="9739" width="1.625" style="94" customWidth="1"/>
    <col min="9740" max="9740" width="9" style="94"/>
    <col min="9741" max="9741" width="9" style="94" customWidth="1"/>
    <col min="9742" max="9742" width="9" style="94"/>
    <col min="9743" max="9743" width="9" style="94" customWidth="1"/>
    <col min="9744" max="9744" width="1.625" style="94" customWidth="1"/>
    <col min="9745" max="9748" width="9" style="94"/>
    <col min="9749" max="9749" width="1.625" style="94" customWidth="1"/>
    <col min="9750" max="9753" width="9" style="94"/>
    <col min="9754" max="9754" width="1.625" style="94" customWidth="1"/>
    <col min="9755" max="9756" width="9" style="94"/>
    <col min="9757" max="9757" width="12.625" style="94" customWidth="1"/>
    <col min="9758" max="9758" width="9" style="94" customWidth="1"/>
    <col min="9759" max="9984" width="9" style="94"/>
    <col min="9985" max="9986" width="9" style="94" customWidth="1"/>
    <col min="9987" max="9987" width="1.375" style="94" customWidth="1"/>
    <col min="9988" max="9988" width="9" style="94"/>
    <col min="9989" max="9989" width="1.625" style="94" customWidth="1"/>
    <col min="9990" max="9992" width="9" style="94"/>
    <col min="9993" max="9993" width="0.875" style="94" customWidth="1"/>
    <col min="9994" max="9994" width="9" style="94"/>
    <col min="9995" max="9995" width="1.625" style="94" customWidth="1"/>
    <col min="9996" max="9996" width="9" style="94"/>
    <col min="9997" max="9997" width="9" style="94" customWidth="1"/>
    <col min="9998" max="9998" width="9" style="94"/>
    <col min="9999" max="9999" width="9" style="94" customWidth="1"/>
    <col min="10000" max="10000" width="1.625" style="94" customWidth="1"/>
    <col min="10001" max="10004" width="9" style="94"/>
    <col min="10005" max="10005" width="1.625" style="94" customWidth="1"/>
    <col min="10006" max="10009" width="9" style="94"/>
    <col min="10010" max="10010" width="1.625" style="94" customWidth="1"/>
    <col min="10011" max="10012" width="9" style="94"/>
    <col min="10013" max="10013" width="12.625" style="94" customWidth="1"/>
    <col min="10014" max="10014" width="9" style="94" customWidth="1"/>
    <col min="10015" max="10240" width="9" style="94"/>
    <col min="10241" max="10242" width="9" style="94" customWidth="1"/>
    <col min="10243" max="10243" width="1.375" style="94" customWidth="1"/>
    <col min="10244" max="10244" width="9" style="94"/>
    <col min="10245" max="10245" width="1.625" style="94" customWidth="1"/>
    <col min="10246" max="10248" width="9" style="94"/>
    <col min="10249" max="10249" width="0.875" style="94" customWidth="1"/>
    <col min="10250" max="10250" width="9" style="94"/>
    <col min="10251" max="10251" width="1.625" style="94" customWidth="1"/>
    <col min="10252" max="10252" width="9" style="94"/>
    <col min="10253" max="10253" width="9" style="94" customWidth="1"/>
    <col min="10254" max="10254" width="9" style="94"/>
    <col min="10255" max="10255" width="9" style="94" customWidth="1"/>
    <col min="10256" max="10256" width="1.625" style="94" customWidth="1"/>
    <col min="10257" max="10260" width="9" style="94"/>
    <col min="10261" max="10261" width="1.625" style="94" customWidth="1"/>
    <col min="10262" max="10265" width="9" style="94"/>
    <col min="10266" max="10266" width="1.625" style="94" customWidth="1"/>
    <col min="10267" max="10268" width="9" style="94"/>
    <col min="10269" max="10269" width="12.625" style="94" customWidth="1"/>
    <col min="10270" max="10270" width="9" style="94" customWidth="1"/>
    <col min="10271" max="10496" width="9" style="94"/>
    <col min="10497" max="10498" width="9" style="94" customWidth="1"/>
    <col min="10499" max="10499" width="1.375" style="94" customWidth="1"/>
    <col min="10500" max="10500" width="9" style="94"/>
    <col min="10501" max="10501" width="1.625" style="94" customWidth="1"/>
    <col min="10502" max="10504" width="9" style="94"/>
    <col min="10505" max="10505" width="0.875" style="94" customWidth="1"/>
    <col min="10506" max="10506" width="9" style="94"/>
    <col min="10507" max="10507" width="1.625" style="94" customWidth="1"/>
    <col min="10508" max="10508" width="9" style="94"/>
    <col min="10509" max="10509" width="9" style="94" customWidth="1"/>
    <col min="10510" max="10510" width="9" style="94"/>
    <col min="10511" max="10511" width="9" style="94" customWidth="1"/>
    <col min="10512" max="10512" width="1.625" style="94" customWidth="1"/>
    <col min="10513" max="10516" width="9" style="94"/>
    <col min="10517" max="10517" width="1.625" style="94" customWidth="1"/>
    <col min="10518" max="10521" width="9" style="94"/>
    <col min="10522" max="10522" width="1.625" style="94" customWidth="1"/>
    <col min="10523" max="10524" width="9" style="94"/>
    <col min="10525" max="10525" width="12.625" style="94" customWidth="1"/>
    <col min="10526" max="10526" width="9" style="94" customWidth="1"/>
    <col min="10527" max="10752" width="9" style="94"/>
    <col min="10753" max="10754" width="9" style="94" customWidth="1"/>
    <col min="10755" max="10755" width="1.375" style="94" customWidth="1"/>
    <col min="10756" max="10756" width="9" style="94"/>
    <col min="10757" max="10757" width="1.625" style="94" customWidth="1"/>
    <col min="10758" max="10760" width="9" style="94"/>
    <col min="10761" max="10761" width="0.875" style="94" customWidth="1"/>
    <col min="10762" max="10762" width="9" style="94"/>
    <col min="10763" max="10763" width="1.625" style="94" customWidth="1"/>
    <col min="10764" max="10764" width="9" style="94"/>
    <col min="10765" max="10765" width="9" style="94" customWidth="1"/>
    <col min="10766" max="10766" width="9" style="94"/>
    <col min="10767" max="10767" width="9" style="94" customWidth="1"/>
    <col min="10768" max="10768" width="1.625" style="94" customWidth="1"/>
    <col min="10769" max="10772" width="9" style="94"/>
    <col min="10773" max="10773" width="1.625" style="94" customWidth="1"/>
    <col min="10774" max="10777" width="9" style="94"/>
    <col min="10778" max="10778" width="1.625" style="94" customWidth="1"/>
    <col min="10779" max="10780" width="9" style="94"/>
    <col min="10781" max="10781" width="12.625" style="94" customWidth="1"/>
    <col min="10782" max="10782" width="9" style="94" customWidth="1"/>
    <col min="10783" max="11008" width="9" style="94"/>
    <col min="11009" max="11010" width="9" style="94" customWidth="1"/>
    <col min="11011" max="11011" width="1.375" style="94" customWidth="1"/>
    <col min="11012" max="11012" width="9" style="94"/>
    <col min="11013" max="11013" width="1.625" style="94" customWidth="1"/>
    <col min="11014" max="11016" width="9" style="94"/>
    <col min="11017" max="11017" width="0.875" style="94" customWidth="1"/>
    <col min="11018" max="11018" width="9" style="94"/>
    <col min="11019" max="11019" width="1.625" style="94" customWidth="1"/>
    <col min="11020" max="11020" width="9" style="94"/>
    <col min="11021" max="11021" width="9" style="94" customWidth="1"/>
    <col min="11022" max="11022" width="9" style="94"/>
    <col min="11023" max="11023" width="9" style="94" customWidth="1"/>
    <col min="11024" max="11024" width="1.625" style="94" customWidth="1"/>
    <col min="11025" max="11028" width="9" style="94"/>
    <col min="11029" max="11029" width="1.625" style="94" customWidth="1"/>
    <col min="11030" max="11033" width="9" style="94"/>
    <col min="11034" max="11034" width="1.625" style="94" customWidth="1"/>
    <col min="11035" max="11036" width="9" style="94"/>
    <col min="11037" max="11037" width="12.625" style="94" customWidth="1"/>
    <col min="11038" max="11038" width="9" style="94" customWidth="1"/>
    <col min="11039" max="11264" width="9" style="94"/>
    <col min="11265" max="11266" width="9" style="94" customWidth="1"/>
    <col min="11267" max="11267" width="1.375" style="94" customWidth="1"/>
    <col min="11268" max="11268" width="9" style="94"/>
    <col min="11269" max="11269" width="1.625" style="94" customWidth="1"/>
    <col min="11270" max="11272" width="9" style="94"/>
    <col min="11273" max="11273" width="0.875" style="94" customWidth="1"/>
    <col min="11274" max="11274" width="9" style="94"/>
    <col min="11275" max="11275" width="1.625" style="94" customWidth="1"/>
    <col min="11276" max="11276" width="9" style="94"/>
    <col min="11277" max="11277" width="9" style="94" customWidth="1"/>
    <col min="11278" max="11278" width="9" style="94"/>
    <col min="11279" max="11279" width="9" style="94" customWidth="1"/>
    <col min="11280" max="11280" width="1.625" style="94" customWidth="1"/>
    <col min="11281" max="11284" width="9" style="94"/>
    <col min="11285" max="11285" width="1.625" style="94" customWidth="1"/>
    <col min="11286" max="11289" width="9" style="94"/>
    <col min="11290" max="11290" width="1.625" style="94" customWidth="1"/>
    <col min="11291" max="11292" width="9" style="94"/>
    <col min="11293" max="11293" width="12.625" style="94" customWidth="1"/>
    <col min="11294" max="11294" width="9" style="94" customWidth="1"/>
    <col min="11295" max="11520" width="9" style="94"/>
    <col min="11521" max="11522" width="9" style="94" customWidth="1"/>
    <col min="11523" max="11523" width="1.375" style="94" customWidth="1"/>
    <col min="11524" max="11524" width="9" style="94"/>
    <col min="11525" max="11525" width="1.625" style="94" customWidth="1"/>
    <col min="11526" max="11528" width="9" style="94"/>
    <col min="11529" max="11529" width="0.875" style="94" customWidth="1"/>
    <col min="11530" max="11530" width="9" style="94"/>
    <col min="11531" max="11531" width="1.625" style="94" customWidth="1"/>
    <col min="11532" max="11532" width="9" style="94"/>
    <col min="11533" max="11533" width="9" style="94" customWidth="1"/>
    <col min="11534" max="11534" width="9" style="94"/>
    <col min="11535" max="11535" width="9" style="94" customWidth="1"/>
    <col min="11536" max="11536" width="1.625" style="94" customWidth="1"/>
    <col min="11537" max="11540" width="9" style="94"/>
    <col min="11541" max="11541" width="1.625" style="94" customWidth="1"/>
    <col min="11542" max="11545" width="9" style="94"/>
    <col min="11546" max="11546" width="1.625" style="94" customWidth="1"/>
    <col min="11547" max="11548" width="9" style="94"/>
    <col min="11549" max="11549" width="12.625" style="94" customWidth="1"/>
    <col min="11550" max="11550" width="9" style="94" customWidth="1"/>
    <col min="11551" max="11776" width="9" style="94"/>
    <col min="11777" max="11778" width="9" style="94" customWidth="1"/>
    <col min="11779" max="11779" width="1.375" style="94" customWidth="1"/>
    <col min="11780" max="11780" width="9" style="94"/>
    <col min="11781" max="11781" width="1.625" style="94" customWidth="1"/>
    <col min="11782" max="11784" width="9" style="94"/>
    <col min="11785" max="11785" width="0.875" style="94" customWidth="1"/>
    <col min="11786" max="11786" width="9" style="94"/>
    <col min="11787" max="11787" width="1.625" style="94" customWidth="1"/>
    <col min="11788" max="11788" width="9" style="94"/>
    <col min="11789" max="11789" width="9" style="94" customWidth="1"/>
    <col min="11790" max="11790" width="9" style="94"/>
    <col min="11791" max="11791" width="9" style="94" customWidth="1"/>
    <col min="11792" max="11792" width="1.625" style="94" customWidth="1"/>
    <col min="11793" max="11796" width="9" style="94"/>
    <col min="11797" max="11797" width="1.625" style="94" customWidth="1"/>
    <col min="11798" max="11801" width="9" style="94"/>
    <col min="11802" max="11802" width="1.625" style="94" customWidth="1"/>
    <col min="11803" max="11804" width="9" style="94"/>
    <col min="11805" max="11805" width="12.625" style="94" customWidth="1"/>
    <col min="11806" max="11806" width="9" style="94" customWidth="1"/>
    <col min="11807" max="12032" width="9" style="94"/>
    <col min="12033" max="12034" width="9" style="94" customWidth="1"/>
    <col min="12035" max="12035" width="1.375" style="94" customWidth="1"/>
    <col min="12036" max="12036" width="9" style="94"/>
    <col min="12037" max="12037" width="1.625" style="94" customWidth="1"/>
    <col min="12038" max="12040" width="9" style="94"/>
    <col min="12041" max="12041" width="0.875" style="94" customWidth="1"/>
    <col min="12042" max="12042" width="9" style="94"/>
    <col min="12043" max="12043" width="1.625" style="94" customWidth="1"/>
    <col min="12044" max="12044" width="9" style="94"/>
    <col min="12045" max="12045" width="9" style="94" customWidth="1"/>
    <col min="12046" max="12046" width="9" style="94"/>
    <col min="12047" max="12047" width="9" style="94" customWidth="1"/>
    <col min="12048" max="12048" width="1.625" style="94" customWidth="1"/>
    <col min="12049" max="12052" width="9" style="94"/>
    <col min="12053" max="12053" width="1.625" style="94" customWidth="1"/>
    <col min="12054" max="12057" width="9" style="94"/>
    <col min="12058" max="12058" width="1.625" style="94" customWidth="1"/>
    <col min="12059" max="12060" width="9" style="94"/>
    <col min="12061" max="12061" width="12.625" style="94" customWidth="1"/>
    <col min="12062" max="12062" width="9" style="94" customWidth="1"/>
    <col min="12063" max="12288" width="9" style="94"/>
    <col min="12289" max="12290" width="9" style="94" customWidth="1"/>
    <col min="12291" max="12291" width="1.375" style="94" customWidth="1"/>
    <col min="12292" max="12292" width="9" style="94"/>
    <col min="12293" max="12293" width="1.625" style="94" customWidth="1"/>
    <col min="12294" max="12296" width="9" style="94"/>
    <col min="12297" max="12297" width="0.875" style="94" customWidth="1"/>
    <col min="12298" max="12298" width="9" style="94"/>
    <col min="12299" max="12299" width="1.625" style="94" customWidth="1"/>
    <col min="12300" max="12300" width="9" style="94"/>
    <col min="12301" max="12301" width="9" style="94" customWidth="1"/>
    <col min="12302" max="12302" width="9" style="94"/>
    <col min="12303" max="12303" width="9" style="94" customWidth="1"/>
    <col min="12304" max="12304" width="1.625" style="94" customWidth="1"/>
    <col min="12305" max="12308" width="9" style="94"/>
    <col min="12309" max="12309" width="1.625" style="94" customWidth="1"/>
    <col min="12310" max="12313" width="9" style="94"/>
    <col min="12314" max="12314" width="1.625" style="94" customWidth="1"/>
    <col min="12315" max="12316" width="9" style="94"/>
    <col min="12317" max="12317" width="12.625" style="94" customWidth="1"/>
    <col min="12318" max="12318" width="9" style="94" customWidth="1"/>
    <col min="12319" max="12544" width="9" style="94"/>
    <col min="12545" max="12546" width="9" style="94" customWidth="1"/>
    <col min="12547" max="12547" width="1.375" style="94" customWidth="1"/>
    <col min="12548" max="12548" width="9" style="94"/>
    <col min="12549" max="12549" width="1.625" style="94" customWidth="1"/>
    <col min="12550" max="12552" width="9" style="94"/>
    <col min="12553" max="12553" width="0.875" style="94" customWidth="1"/>
    <col min="12554" max="12554" width="9" style="94"/>
    <col min="12555" max="12555" width="1.625" style="94" customWidth="1"/>
    <col min="12556" max="12556" width="9" style="94"/>
    <col min="12557" max="12557" width="9" style="94" customWidth="1"/>
    <col min="12558" max="12558" width="9" style="94"/>
    <col min="12559" max="12559" width="9" style="94" customWidth="1"/>
    <col min="12560" max="12560" width="1.625" style="94" customWidth="1"/>
    <col min="12561" max="12564" width="9" style="94"/>
    <col min="12565" max="12565" width="1.625" style="94" customWidth="1"/>
    <col min="12566" max="12569" width="9" style="94"/>
    <col min="12570" max="12570" width="1.625" style="94" customWidth="1"/>
    <col min="12571" max="12572" width="9" style="94"/>
    <col min="12573" max="12573" width="12.625" style="94" customWidth="1"/>
    <col min="12574" max="12574" width="9" style="94" customWidth="1"/>
    <col min="12575" max="12800" width="9" style="94"/>
    <col min="12801" max="12802" width="9" style="94" customWidth="1"/>
    <col min="12803" max="12803" width="1.375" style="94" customWidth="1"/>
    <col min="12804" max="12804" width="9" style="94"/>
    <col min="12805" max="12805" width="1.625" style="94" customWidth="1"/>
    <col min="12806" max="12808" width="9" style="94"/>
    <col min="12809" max="12809" width="0.875" style="94" customWidth="1"/>
    <col min="12810" max="12810" width="9" style="94"/>
    <col min="12811" max="12811" width="1.625" style="94" customWidth="1"/>
    <col min="12812" max="12812" width="9" style="94"/>
    <col min="12813" max="12813" width="9" style="94" customWidth="1"/>
    <col min="12814" max="12814" width="9" style="94"/>
    <col min="12815" max="12815" width="9" style="94" customWidth="1"/>
    <col min="12816" max="12816" width="1.625" style="94" customWidth="1"/>
    <col min="12817" max="12820" width="9" style="94"/>
    <col min="12821" max="12821" width="1.625" style="94" customWidth="1"/>
    <col min="12822" max="12825" width="9" style="94"/>
    <col min="12826" max="12826" width="1.625" style="94" customWidth="1"/>
    <col min="12827" max="12828" width="9" style="94"/>
    <col min="12829" max="12829" width="12.625" style="94" customWidth="1"/>
    <col min="12830" max="12830" width="9" style="94" customWidth="1"/>
    <col min="12831" max="13056" width="9" style="94"/>
    <col min="13057" max="13058" width="9" style="94" customWidth="1"/>
    <col min="13059" max="13059" width="1.375" style="94" customWidth="1"/>
    <col min="13060" max="13060" width="9" style="94"/>
    <col min="13061" max="13061" width="1.625" style="94" customWidth="1"/>
    <col min="13062" max="13064" width="9" style="94"/>
    <col min="13065" max="13065" width="0.875" style="94" customWidth="1"/>
    <col min="13066" max="13066" width="9" style="94"/>
    <col min="13067" max="13067" width="1.625" style="94" customWidth="1"/>
    <col min="13068" max="13068" width="9" style="94"/>
    <col min="13069" max="13069" width="9" style="94" customWidth="1"/>
    <col min="13070" max="13070" width="9" style="94"/>
    <col min="13071" max="13071" width="9" style="94" customWidth="1"/>
    <col min="13072" max="13072" width="1.625" style="94" customWidth="1"/>
    <col min="13073" max="13076" width="9" style="94"/>
    <col min="13077" max="13077" width="1.625" style="94" customWidth="1"/>
    <col min="13078" max="13081" width="9" style="94"/>
    <col min="13082" max="13082" width="1.625" style="94" customWidth="1"/>
    <col min="13083" max="13084" width="9" style="94"/>
    <col min="13085" max="13085" width="12.625" style="94" customWidth="1"/>
    <col min="13086" max="13086" width="9" style="94" customWidth="1"/>
    <col min="13087" max="13312" width="9" style="94"/>
    <col min="13313" max="13314" width="9" style="94" customWidth="1"/>
    <col min="13315" max="13315" width="1.375" style="94" customWidth="1"/>
    <col min="13316" max="13316" width="9" style="94"/>
    <col min="13317" max="13317" width="1.625" style="94" customWidth="1"/>
    <col min="13318" max="13320" width="9" style="94"/>
    <col min="13321" max="13321" width="0.875" style="94" customWidth="1"/>
    <col min="13322" max="13322" width="9" style="94"/>
    <col min="13323" max="13323" width="1.625" style="94" customWidth="1"/>
    <col min="13324" max="13324" width="9" style="94"/>
    <col min="13325" max="13325" width="9" style="94" customWidth="1"/>
    <col min="13326" max="13326" width="9" style="94"/>
    <col min="13327" max="13327" width="9" style="94" customWidth="1"/>
    <col min="13328" max="13328" width="1.625" style="94" customWidth="1"/>
    <col min="13329" max="13332" width="9" style="94"/>
    <col min="13333" max="13333" width="1.625" style="94" customWidth="1"/>
    <col min="13334" max="13337" width="9" style="94"/>
    <col min="13338" max="13338" width="1.625" style="94" customWidth="1"/>
    <col min="13339" max="13340" width="9" style="94"/>
    <col min="13341" max="13341" width="12.625" style="94" customWidth="1"/>
    <col min="13342" max="13342" width="9" style="94" customWidth="1"/>
    <col min="13343" max="13568" width="9" style="94"/>
    <col min="13569" max="13570" width="9" style="94" customWidth="1"/>
    <col min="13571" max="13571" width="1.375" style="94" customWidth="1"/>
    <col min="13572" max="13572" width="9" style="94"/>
    <col min="13573" max="13573" width="1.625" style="94" customWidth="1"/>
    <col min="13574" max="13576" width="9" style="94"/>
    <col min="13577" max="13577" width="0.875" style="94" customWidth="1"/>
    <col min="13578" max="13578" width="9" style="94"/>
    <col min="13579" max="13579" width="1.625" style="94" customWidth="1"/>
    <col min="13580" max="13580" width="9" style="94"/>
    <col min="13581" max="13581" width="9" style="94" customWidth="1"/>
    <col min="13582" max="13582" width="9" style="94"/>
    <col min="13583" max="13583" width="9" style="94" customWidth="1"/>
    <col min="13584" max="13584" width="1.625" style="94" customWidth="1"/>
    <col min="13585" max="13588" width="9" style="94"/>
    <col min="13589" max="13589" width="1.625" style="94" customWidth="1"/>
    <col min="13590" max="13593" width="9" style="94"/>
    <col min="13594" max="13594" width="1.625" style="94" customWidth="1"/>
    <col min="13595" max="13596" width="9" style="94"/>
    <col min="13597" max="13597" width="12.625" style="94" customWidth="1"/>
    <col min="13598" max="13598" width="9" style="94" customWidth="1"/>
    <col min="13599" max="13824" width="9" style="94"/>
    <col min="13825" max="13826" width="9" style="94" customWidth="1"/>
    <col min="13827" max="13827" width="1.375" style="94" customWidth="1"/>
    <col min="13828" max="13828" width="9" style="94"/>
    <col min="13829" max="13829" width="1.625" style="94" customWidth="1"/>
    <col min="13830" max="13832" width="9" style="94"/>
    <col min="13833" max="13833" width="0.875" style="94" customWidth="1"/>
    <col min="13834" max="13834" width="9" style="94"/>
    <col min="13835" max="13835" width="1.625" style="94" customWidth="1"/>
    <col min="13836" max="13836" width="9" style="94"/>
    <col min="13837" max="13837" width="9" style="94" customWidth="1"/>
    <col min="13838" max="13838" width="9" style="94"/>
    <col min="13839" max="13839" width="9" style="94" customWidth="1"/>
    <col min="13840" max="13840" width="1.625" style="94" customWidth="1"/>
    <col min="13841" max="13844" width="9" style="94"/>
    <col min="13845" max="13845" width="1.625" style="94" customWidth="1"/>
    <col min="13846" max="13849" width="9" style="94"/>
    <col min="13850" max="13850" width="1.625" style="94" customWidth="1"/>
    <col min="13851" max="13852" width="9" style="94"/>
    <col min="13853" max="13853" width="12.625" style="94" customWidth="1"/>
    <col min="13854" max="13854" width="9" style="94" customWidth="1"/>
    <col min="13855" max="14080" width="9" style="94"/>
    <col min="14081" max="14082" width="9" style="94" customWidth="1"/>
    <col min="14083" max="14083" width="1.375" style="94" customWidth="1"/>
    <col min="14084" max="14084" width="9" style="94"/>
    <col min="14085" max="14085" width="1.625" style="94" customWidth="1"/>
    <col min="14086" max="14088" width="9" style="94"/>
    <col min="14089" max="14089" width="0.875" style="94" customWidth="1"/>
    <col min="14090" max="14090" width="9" style="94"/>
    <col min="14091" max="14091" width="1.625" style="94" customWidth="1"/>
    <col min="14092" max="14092" width="9" style="94"/>
    <col min="14093" max="14093" width="9" style="94" customWidth="1"/>
    <col min="14094" max="14094" width="9" style="94"/>
    <col min="14095" max="14095" width="9" style="94" customWidth="1"/>
    <col min="14096" max="14096" width="1.625" style="94" customWidth="1"/>
    <col min="14097" max="14100" width="9" style="94"/>
    <col min="14101" max="14101" width="1.625" style="94" customWidth="1"/>
    <col min="14102" max="14105" width="9" style="94"/>
    <col min="14106" max="14106" width="1.625" style="94" customWidth="1"/>
    <col min="14107" max="14108" width="9" style="94"/>
    <col min="14109" max="14109" width="12.625" style="94" customWidth="1"/>
    <col min="14110" max="14110" width="9" style="94" customWidth="1"/>
    <col min="14111" max="14336" width="9" style="94"/>
    <col min="14337" max="14338" width="9" style="94" customWidth="1"/>
    <col min="14339" max="14339" width="1.375" style="94" customWidth="1"/>
    <col min="14340" max="14340" width="9" style="94"/>
    <col min="14341" max="14341" width="1.625" style="94" customWidth="1"/>
    <col min="14342" max="14344" width="9" style="94"/>
    <col min="14345" max="14345" width="0.875" style="94" customWidth="1"/>
    <col min="14346" max="14346" width="9" style="94"/>
    <col min="14347" max="14347" width="1.625" style="94" customWidth="1"/>
    <col min="14348" max="14348" width="9" style="94"/>
    <col min="14349" max="14349" width="9" style="94" customWidth="1"/>
    <col min="14350" max="14350" width="9" style="94"/>
    <col min="14351" max="14351" width="9" style="94" customWidth="1"/>
    <col min="14352" max="14352" width="1.625" style="94" customWidth="1"/>
    <col min="14353" max="14356" width="9" style="94"/>
    <col min="14357" max="14357" width="1.625" style="94" customWidth="1"/>
    <col min="14358" max="14361" width="9" style="94"/>
    <col min="14362" max="14362" width="1.625" style="94" customWidth="1"/>
    <col min="14363" max="14364" width="9" style="94"/>
    <col min="14365" max="14365" width="12.625" style="94" customWidth="1"/>
    <col min="14366" max="14366" width="9" style="94" customWidth="1"/>
    <col min="14367" max="14592" width="9" style="94"/>
    <col min="14593" max="14594" width="9" style="94" customWidth="1"/>
    <col min="14595" max="14595" width="1.375" style="94" customWidth="1"/>
    <col min="14596" max="14596" width="9" style="94"/>
    <col min="14597" max="14597" width="1.625" style="94" customWidth="1"/>
    <col min="14598" max="14600" width="9" style="94"/>
    <col min="14601" max="14601" width="0.875" style="94" customWidth="1"/>
    <col min="14602" max="14602" width="9" style="94"/>
    <col min="14603" max="14603" width="1.625" style="94" customWidth="1"/>
    <col min="14604" max="14604" width="9" style="94"/>
    <col min="14605" max="14605" width="9" style="94" customWidth="1"/>
    <col min="14606" max="14606" width="9" style="94"/>
    <col min="14607" max="14607" width="9" style="94" customWidth="1"/>
    <col min="14608" max="14608" width="1.625" style="94" customWidth="1"/>
    <col min="14609" max="14612" width="9" style="94"/>
    <col min="14613" max="14613" width="1.625" style="94" customWidth="1"/>
    <col min="14614" max="14617" width="9" style="94"/>
    <col min="14618" max="14618" width="1.625" style="94" customWidth="1"/>
    <col min="14619" max="14620" width="9" style="94"/>
    <col min="14621" max="14621" width="12.625" style="94" customWidth="1"/>
    <col min="14622" max="14622" width="9" style="94" customWidth="1"/>
    <col min="14623" max="14848" width="9" style="94"/>
    <col min="14849" max="14850" width="9" style="94" customWidth="1"/>
    <col min="14851" max="14851" width="1.375" style="94" customWidth="1"/>
    <col min="14852" max="14852" width="9" style="94"/>
    <col min="14853" max="14853" width="1.625" style="94" customWidth="1"/>
    <col min="14854" max="14856" width="9" style="94"/>
    <col min="14857" max="14857" width="0.875" style="94" customWidth="1"/>
    <col min="14858" max="14858" width="9" style="94"/>
    <col min="14859" max="14859" width="1.625" style="94" customWidth="1"/>
    <col min="14860" max="14860" width="9" style="94"/>
    <col min="14861" max="14861" width="9" style="94" customWidth="1"/>
    <col min="14862" max="14862" width="9" style="94"/>
    <col min="14863" max="14863" width="9" style="94" customWidth="1"/>
    <col min="14864" max="14864" width="1.625" style="94" customWidth="1"/>
    <col min="14865" max="14868" width="9" style="94"/>
    <col min="14869" max="14869" width="1.625" style="94" customWidth="1"/>
    <col min="14870" max="14873" width="9" style="94"/>
    <col min="14874" max="14874" width="1.625" style="94" customWidth="1"/>
    <col min="14875" max="14876" width="9" style="94"/>
    <col min="14877" max="14877" width="12.625" style="94" customWidth="1"/>
    <col min="14878" max="14878" width="9" style="94" customWidth="1"/>
    <col min="14879" max="15104" width="9" style="94"/>
    <col min="15105" max="15106" width="9" style="94" customWidth="1"/>
    <col min="15107" max="15107" width="1.375" style="94" customWidth="1"/>
    <col min="15108" max="15108" width="9" style="94"/>
    <col min="15109" max="15109" width="1.625" style="94" customWidth="1"/>
    <col min="15110" max="15112" width="9" style="94"/>
    <col min="15113" max="15113" width="0.875" style="94" customWidth="1"/>
    <col min="15114" max="15114" width="9" style="94"/>
    <col min="15115" max="15115" width="1.625" style="94" customWidth="1"/>
    <col min="15116" max="15116" width="9" style="94"/>
    <col min="15117" max="15117" width="9" style="94" customWidth="1"/>
    <col min="15118" max="15118" width="9" style="94"/>
    <col min="15119" max="15119" width="9" style="94" customWidth="1"/>
    <col min="15120" max="15120" width="1.625" style="94" customWidth="1"/>
    <col min="15121" max="15124" width="9" style="94"/>
    <col min="15125" max="15125" width="1.625" style="94" customWidth="1"/>
    <col min="15126" max="15129" width="9" style="94"/>
    <col min="15130" max="15130" width="1.625" style="94" customWidth="1"/>
    <col min="15131" max="15132" width="9" style="94"/>
    <col min="15133" max="15133" width="12.625" style="94" customWidth="1"/>
    <col min="15134" max="15134" width="9" style="94" customWidth="1"/>
    <col min="15135" max="15360" width="9" style="94"/>
    <col min="15361" max="15362" width="9" style="94" customWidth="1"/>
    <col min="15363" max="15363" width="1.375" style="94" customWidth="1"/>
    <col min="15364" max="15364" width="9" style="94"/>
    <col min="15365" max="15365" width="1.625" style="94" customWidth="1"/>
    <col min="15366" max="15368" width="9" style="94"/>
    <col min="15369" max="15369" width="0.875" style="94" customWidth="1"/>
    <col min="15370" max="15370" width="9" style="94"/>
    <col min="15371" max="15371" width="1.625" style="94" customWidth="1"/>
    <col min="15372" max="15372" width="9" style="94"/>
    <col min="15373" max="15373" width="9" style="94" customWidth="1"/>
    <col min="15374" max="15374" width="9" style="94"/>
    <col min="15375" max="15375" width="9" style="94" customWidth="1"/>
    <col min="15376" max="15376" width="1.625" style="94" customWidth="1"/>
    <col min="15377" max="15380" width="9" style="94"/>
    <col min="15381" max="15381" width="1.625" style="94" customWidth="1"/>
    <col min="15382" max="15385" width="9" style="94"/>
    <col min="15386" max="15386" width="1.625" style="94" customWidth="1"/>
    <col min="15387" max="15388" width="9" style="94"/>
    <col min="15389" max="15389" width="12.625" style="94" customWidth="1"/>
    <col min="15390" max="15390" width="9" style="94" customWidth="1"/>
    <col min="15391" max="15616" width="9" style="94"/>
    <col min="15617" max="15618" width="9" style="94" customWidth="1"/>
    <col min="15619" max="15619" width="1.375" style="94" customWidth="1"/>
    <col min="15620" max="15620" width="9" style="94"/>
    <col min="15621" max="15621" width="1.625" style="94" customWidth="1"/>
    <col min="15622" max="15624" width="9" style="94"/>
    <col min="15625" max="15625" width="0.875" style="94" customWidth="1"/>
    <col min="15626" max="15626" width="9" style="94"/>
    <col min="15627" max="15627" width="1.625" style="94" customWidth="1"/>
    <col min="15628" max="15628" width="9" style="94"/>
    <col min="15629" max="15629" width="9" style="94" customWidth="1"/>
    <col min="15630" max="15630" width="9" style="94"/>
    <col min="15631" max="15631" width="9" style="94" customWidth="1"/>
    <col min="15632" max="15632" width="1.625" style="94" customWidth="1"/>
    <col min="15633" max="15636" width="9" style="94"/>
    <col min="15637" max="15637" width="1.625" style="94" customWidth="1"/>
    <col min="15638" max="15641" width="9" style="94"/>
    <col min="15642" max="15642" width="1.625" style="94" customWidth="1"/>
    <col min="15643" max="15644" width="9" style="94"/>
    <col min="15645" max="15645" width="12.625" style="94" customWidth="1"/>
    <col min="15646" max="15646" width="9" style="94" customWidth="1"/>
    <col min="15647" max="15872" width="9" style="94"/>
    <col min="15873" max="15874" width="9" style="94" customWidth="1"/>
    <col min="15875" max="15875" width="1.375" style="94" customWidth="1"/>
    <col min="15876" max="15876" width="9" style="94"/>
    <col min="15877" max="15877" width="1.625" style="94" customWidth="1"/>
    <col min="15878" max="15880" width="9" style="94"/>
    <col min="15881" max="15881" width="0.875" style="94" customWidth="1"/>
    <col min="15882" max="15882" width="9" style="94"/>
    <col min="15883" max="15883" width="1.625" style="94" customWidth="1"/>
    <col min="15884" max="15884" width="9" style="94"/>
    <col min="15885" max="15885" width="9" style="94" customWidth="1"/>
    <col min="15886" max="15886" width="9" style="94"/>
    <col min="15887" max="15887" width="9" style="94" customWidth="1"/>
    <col min="15888" max="15888" width="1.625" style="94" customWidth="1"/>
    <col min="15889" max="15892" width="9" style="94"/>
    <col min="15893" max="15893" width="1.625" style="94" customWidth="1"/>
    <col min="15894" max="15897" width="9" style="94"/>
    <col min="15898" max="15898" width="1.625" style="94" customWidth="1"/>
    <col min="15899" max="15900" width="9" style="94"/>
    <col min="15901" max="15901" width="12.625" style="94" customWidth="1"/>
    <col min="15902" max="15902" width="9" style="94" customWidth="1"/>
    <col min="15903" max="16128" width="9" style="94"/>
    <col min="16129" max="16130" width="9" style="94" customWidth="1"/>
    <col min="16131" max="16131" width="1.375" style="94" customWidth="1"/>
    <col min="16132" max="16132" width="9" style="94"/>
    <col min="16133" max="16133" width="1.625" style="94" customWidth="1"/>
    <col min="16134" max="16136" width="9" style="94"/>
    <col min="16137" max="16137" width="0.875" style="94" customWidth="1"/>
    <col min="16138" max="16138" width="9" style="94"/>
    <col min="16139" max="16139" width="1.625" style="94" customWidth="1"/>
    <col min="16140" max="16140" width="9" style="94"/>
    <col min="16141" max="16141" width="9" style="94" customWidth="1"/>
    <col min="16142" max="16142" width="9" style="94"/>
    <col min="16143" max="16143" width="9" style="94" customWidth="1"/>
    <col min="16144" max="16144" width="1.625" style="94" customWidth="1"/>
    <col min="16145" max="16148" width="9" style="94"/>
    <col min="16149" max="16149" width="1.625" style="94" customWidth="1"/>
    <col min="16150" max="16153" width="9" style="94"/>
    <col min="16154" max="16154" width="1.625" style="94" customWidth="1"/>
    <col min="16155" max="16156" width="9" style="94"/>
    <col min="16157" max="16157" width="12.625" style="94" customWidth="1"/>
    <col min="16158" max="16158" width="9" style="94" customWidth="1"/>
    <col min="16159" max="16384" width="9" style="94"/>
  </cols>
  <sheetData>
    <row r="1" spans="1:29" ht="21">
      <c r="A1" s="92" t="s">
        <v>75</v>
      </c>
      <c r="M1" s="96"/>
    </row>
    <row r="2" spans="1:29" ht="21">
      <c r="A2" s="92"/>
      <c r="B2" s="92" t="s">
        <v>76</v>
      </c>
      <c r="D2" s="9"/>
      <c r="M2" s="98"/>
      <c r="N2" s="99"/>
    </row>
    <row r="3" spans="1:29">
      <c r="C3" s="588" t="s">
        <v>77</v>
      </c>
      <c r="D3" s="588"/>
      <c r="E3" s="588"/>
      <c r="F3" s="588"/>
      <c r="G3" s="588"/>
      <c r="I3" s="588" t="s">
        <v>78</v>
      </c>
      <c r="J3" s="588"/>
      <c r="K3" s="588"/>
      <c r="L3" s="588"/>
      <c r="M3" s="588"/>
      <c r="O3" s="588" t="s">
        <v>79</v>
      </c>
      <c r="P3" s="588"/>
      <c r="Q3" s="588"/>
      <c r="R3" s="588"/>
      <c r="T3" s="588" t="s">
        <v>80</v>
      </c>
      <c r="U3" s="588"/>
      <c r="V3" s="588"/>
      <c r="W3" s="588"/>
      <c r="Y3" s="588" t="s">
        <v>81</v>
      </c>
      <c r="Z3" s="588"/>
      <c r="AA3" s="588"/>
      <c r="AB3" s="588"/>
    </row>
    <row r="4" spans="1:29">
      <c r="X4" s="97"/>
    </row>
    <row r="5" spans="1:29">
      <c r="F5" s="587" t="s">
        <v>82</v>
      </c>
      <c r="G5" s="587"/>
      <c r="H5" s="93" t="s">
        <v>83</v>
      </c>
      <c r="J5" s="94" t="s">
        <v>84</v>
      </c>
      <c r="L5" s="587" t="s">
        <v>82</v>
      </c>
      <c r="M5" s="587"/>
      <c r="N5" s="93" t="s">
        <v>83</v>
      </c>
      <c r="O5" s="97" t="s">
        <v>84</v>
      </c>
      <c r="Q5" s="587" t="s">
        <v>82</v>
      </c>
      <c r="R5" s="587"/>
      <c r="S5" s="93" t="s">
        <v>83</v>
      </c>
      <c r="T5" s="94" t="s">
        <v>84</v>
      </c>
      <c r="V5" s="587" t="s">
        <v>82</v>
      </c>
      <c r="W5" s="587"/>
      <c r="X5" s="93" t="s">
        <v>83</v>
      </c>
      <c r="Y5" s="94" t="s">
        <v>84</v>
      </c>
      <c r="AA5" s="587" t="s">
        <v>82</v>
      </c>
      <c r="AB5" s="587"/>
      <c r="AC5" s="100" t="s">
        <v>19</v>
      </c>
    </row>
    <row r="6" spans="1:29" ht="16.5">
      <c r="C6" s="101"/>
      <c r="D6" s="102" t="str">
        <f>'[1]U10  U9 リーグ星取表'!B7</f>
        <v>SAKAE</v>
      </c>
      <c r="E6" s="101"/>
      <c r="F6" s="103" t="s">
        <v>85</v>
      </c>
      <c r="G6" s="102" t="str">
        <f>'U10  U9 リーグ星取表'!U35</f>
        <v>FCジェンティーレ</v>
      </c>
      <c r="H6" s="97" t="s">
        <v>86</v>
      </c>
      <c r="I6" s="101"/>
      <c r="J6" s="104" t="str">
        <f>IF(G27="","",G27)</f>
        <v>アレグロッソ旭が丘</v>
      </c>
      <c r="K6" s="101"/>
      <c r="L6" s="103" t="s">
        <v>85</v>
      </c>
      <c r="M6" s="102" t="str">
        <f>'U10  U9 リーグ星取表'!AN35</f>
        <v>SAKAE</v>
      </c>
      <c r="N6" s="97" t="s">
        <v>86</v>
      </c>
      <c r="O6" s="104" t="str">
        <f>IF(M27="","",M27)</f>
        <v>FCジェンティーレ</v>
      </c>
      <c r="P6" s="101"/>
      <c r="Q6" s="103" t="s">
        <v>85</v>
      </c>
      <c r="R6" s="102" t="str">
        <f>'U10  U9 リーグ星取表'!BG35</f>
        <v>FCジェンティーレ</v>
      </c>
      <c r="S6" s="97" t="s">
        <v>86</v>
      </c>
      <c r="T6" s="104" t="str">
        <f>IF(R27="","",R27)</f>
        <v>SAKAE</v>
      </c>
      <c r="U6" s="101"/>
      <c r="V6" s="103" t="s">
        <v>85</v>
      </c>
      <c r="W6" s="102" t="str">
        <f>'U10  U9 リーグ星取表'!BZ35</f>
        <v>SAKAE</v>
      </c>
      <c r="X6" s="97" t="s">
        <v>86</v>
      </c>
      <c r="Y6" s="104" t="str">
        <f>IF(W27="","",W27)</f>
        <v>FCジェンティーレ</v>
      </c>
      <c r="Z6" s="101"/>
      <c r="AA6" s="103" t="s">
        <v>85</v>
      </c>
      <c r="AB6" s="105"/>
      <c r="AC6" s="103" t="s">
        <v>85</v>
      </c>
    </row>
    <row r="7" spans="1:29" ht="14.25">
      <c r="C7" s="101"/>
      <c r="D7" s="102" t="str">
        <f>'[1]U10  U9 リーグ星取表'!B9</f>
        <v>FCジェンティーレ</v>
      </c>
      <c r="E7" s="101"/>
      <c r="F7" s="103" t="s">
        <v>87</v>
      </c>
      <c r="G7" s="102" t="str">
        <f>'U10  U9 リーグ星取表'!U9</f>
        <v>SAKAE</v>
      </c>
      <c r="I7" s="101"/>
      <c r="J7" s="104" t="str">
        <f>IF(G7="","",G7)</f>
        <v>SAKAE</v>
      </c>
      <c r="K7" s="101"/>
      <c r="L7" s="103" t="s">
        <v>87</v>
      </c>
      <c r="M7" s="102" t="str">
        <f>'U10  U9 リーグ星取表'!AN9</f>
        <v>アレグロッソ旭が丘</v>
      </c>
      <c r="O7" s="104" t="str">
        <f>IF(M7="","",M7)</f>
        <v>アレグロッソ旭が丘</v>
      </c>
      <c r="P7" s="101"/>
      <c r="Q7" s="103" t="s">
        <v>87</v>
      </c>
      <c r="R7" s="102" t="str">
        <f>'U10  U9 リーグ星取表'!BG9</f>
        <v>アレグロッソ旭が丘</v>
      </c>
      <c r="T7" s="104" t="str">
        <f>IF(R7="","",R7)</f>
        <v>アレグロッソ旭が丘</v>
      </c>
      <c r="U7" s="101"/>
      <c r="V7" s="103" t="s">
        <v>87</v>
      </c>
      <c r="W7" s="102" t="str">
        <f>'U10  U9 リーグ星取表'!BZ9</f>
        <v>アレグロッソ旭が丘</v>
      </c>
      <c r="Y7" s="104" t="str">
        <f>IF(W7="","",W7)</f>
        <v>アレグロッソ旭が丘</v>
      </c>
      <c r="Z7" s="101"/>
      <c r="AA7" s="103" t="s">
        <v>87</v>
      </c>
      <c r="AB7" s="105"/>
      <c r="AC7" s="103" t="s">
        <v>87</v>
      </c>
    </row>
    <row r="8" spans="1:29" ht="14.25">
      <c r="C8" s="101"/>
      <c r="D8" s="102" t="str">
        <f>'[1]U10  U9 リーグ星取表'!B11</f>
        <v>グランビーノ鈴峰</v>
      </c>
      <c r="E8" s="101"/>
      <c r="F8" s="103" t="s">
        <v>88</v>
      </c>
      <c r="G8" s="102" t="str">
        <f>'U10  U9 リーグ星取表'!U16</f>
        <v>グランビーノ鈴峰</v>
      </c>
      <c r="I8" s="101"/>
      <c r="J8" s="104" t="str">
        <f>IF(G11="","",G11)</f>
        <v>バレンティア白鳥</v>
      </c>
      <c r="K8" s="101"/>
      <c r="L8" s="103" t="s">
        <v>88</v>
      </c>
      <c r="M8" s="102" t="str">
        <f>'U10  U9 リーグ星取表'!AN16</f>
        <v>バレンティア白鳥</v>
      </c>
      <c r="O8" s="104" t="str">
        <f>IF(M11="","",M11)</f>
        <v>グランビーノ鈴峰</v>
      </c>
      <c r="P8" s="101"/>
      <c r="Q8" s="103" t="s">
        <v>88</v>
      </c>
      <c r="R8" s="102" t="str">
        <f>'U10  U9 リーグ星取表'!BG16</f>
        <v>グランビーノ鈴峰</v>
      </c>
      <c r="T8" s="104" t="str">
        <f>IF(R11="","",R11)</f>
        <v>YFT</v>
      </c>
      <c r="U8" s="101"/>
      <c r="V8" s="103" t="s">
        <v>88</v>
      </c>
      <c r="W8" s="102" t="str">
        <f>'U10  U9 リーグ星取表'!BZ16</f>
        <v>YFT</v>
      </c>
      <c r="Y8" s="104" t="str">
        <f>IF(W11="","",W11)</f>
        <v>グランビーノ鈴峰</v>
      </c>
      <c r="Z8" s="101"/>
      <c r="AA8" s="103" t="s">
        <v>88</v>
      </c>
      <c r="AB8" s="106"/>
      <c r="AC8" s="103" t="s">
        <v>88</v>
      </c>
    </row>
    <row r="9" spans="1:29">
      <c r="C9" s="95"/>
      <c r="D9" s="96"/>
      <c r="F9" s="95"/>
      <c r="G9" s="96"/>
      <c r="I9" s="95"/>
      <c r="J9" s="97"/>
      <c r="L9" s="95"/>
      <c r="M9" s="96"/>
      <c r="Q9" s="95"/>
      <c r="R9" s="95"/>
      <c r="V9" s="95"/>
      <c r="W9" s="107"/>
      <c r="AA9" s="95"/>
      <c r="AB9" s="96"/>
    </row>
    <row r="10" spans="1:29">
      <c r="C10" s="95"/>
      <c r="D10" s="96"/>
      <c r="F10" s="95"/>
      <c r="G10" s="96"/>
      <c r="I10" s="95"/>
      <c r="J10" s="97" t="s">
        <v>89</v>
      </c>
      <c r="L10" s="95"/>
      <c r="M10" s="96"/>
      <c r="O10" s="97" t="s">
        <v>89</v>
      </c>
      <c r="Q10" s="95"/>
      <c r="R10" s="95"/>
      <c r="T10" s="94" t="s">
        <v>89</v>
      </c>
      <c r="V10" s="95"/>
      <c r="W10" s="107"/>
      <c r="Y10" s="94" t="s">
        <v>89</v>
      </c>
      <c r="AA10" s="95"/>
      <c r="AB10" s="96"/>
    </row>
    <row r="11" spans="1:29" ht="14.25">
      <c r="C11" s="101"/>
      <c r="D11" s="102" t="str">
        <f>'[1]U10  U9 リーグ星取表'!B16</f>
        <v>国府</v>
      </c>
      <c r="E11" s="101"/>
      <c r="F11" s="103" t="s">
        <v>85</v>
      </c>
      <c r="G11" s="102" t="str">
        <f>'U10  U9 リーグ星取表'!U11</f>
        <v>バレンティア白鳥</v>
      </c>
      <c r="I11" s="101"/>
      <c r="J11" s="104" t="str">
        <f>IF(G8="","",G8)</f>
        <v>グランビーノ鈴峰</v>
      </c>
      <c r="K11" s="101"/>
      <c r="L11" s="103" t="s">
        <v>85</v>
      </c>
      <c r="M11" s="102" t="str">
        <f>'U10  U9 リーグ星取表'!AN11</f>
        <v>グランビーノ鈴峰</v>
      </c>
      <c r="O11" s="104" t="str">
        <f>IF(M8="","",M8)</f>
        <v>バレンティア白鳥</v>
      </c>
      <c r="P11" s="101"/>
      <c r="Q11" s="103" t="s">
        <v>85</v>
      </c>
      <c r="R11" s="102" t="str">
        <f>'U10  U9 リーグ星取表'!BG11</f>
        <v>YFT</v>
      </c>
      <c r="T11" s="104" t="str">
        <f>IF(R8="","",R8)</f>
        <v>グランビーノ鈴峰</v>
      </c>
      <c r="U11" s="101"/>
      <c r="V11" s="103" t="s">
        <v>85</v>
      </c>
      <c r="W11" s="102" t="str">
        <f>'U10  U9 リーグ星取表'!BZ11</f>
        <v>グランビーノ鈴峰</v>
      </c>
      <c r="Y11" s="104" t="str">
        <f>IF(W8="","",W8)</f>
        <v>YFT</v>
      </c>
      <c r="Z11" s="101"/>
      <c r="AA11" s="103" t="s">
        <v>85</v>
      </c>
      <c r="AB11" s="105"/>
      <c r="AC11" s="103" t="s">
        <v>90</v>
      </c>
    </row>
    <row r="12" spans="1:29" ht="14.25">
      <c r="C12" s="101"/>
      <c r="D12" s="102" t="str">
        <f>'[1]U10  U9 リーグ星取表'!B18</f>
        <v>稲生</v>
      </c>
      <c r="E12" s="101"/>
      <c r="F12" s="103" t="s">
        <v>87</v>
      </c>
      <c r="G12" s="109" t="str">
        <f>'U10  U9 リーグ星取表'!U18</f>
        <v>国府</v>
      </c>
      <c r="I12" s="101"/>
      <c r="J12" s="108" t="str">
        <f>IF(G12="","",G12)</f>
        <v>国府</v>
      </c>
      <c r="K12" s="101"/>
      <c r="L12" s="103" t="s">
        <v>87</v>
      </c>
      <c r="M12" s="109" t="str">
        <f>'U10  U9 リーグ星取表'!AN18</f>
        <v>鼓白</v>
      </c>
      <c r="O12" s="104" t="str">
        <f>IF(M12="","",M12)</f>
        <v>鼓白</v>
      </c>
      <c r="P12" s="101"/>
      <c r="Q12" s="103" t="s">
        <v>87</v>
      </c>
      <c r="R12" s="109" t="str">
        <f>'U10  U9 リーグ星取表'!BG18</f>
        <v>鼓白</v>
      </c>
      <c r="T12" s="103" t="str">
        <f>IF(R12="","",R12)</f>
        <v>鼓白</v>
      </c>
      <c r="U12" s="101"/>
      <c r="V12" s="103" t="s">
        <v>87</v>
      </c>
      <c r="W12" s="109" t="str">
        <f>'U10  U9 リーグ星取表'!BZ18</f>
        <v>国府</v>
      </c>
      <c r="Y12" s="103" t="str">
        <f>IF(W12="","",W12)</f>
        <v>国府</v>
      </c>
      <c r="Z12" s="101"/>
      <c r="AA12" s="103" t="s">
        <v>87</v>
      </c>
      <c r="AB12" s="105"/>
      <c r="AC12" s="103" t="s">
        <v>91</v>
      </c>
    </row>
    <row r="13" spans="1:29" ht="14.25">
      <c r="C13" s="101"/>
      <c r="D13" s="102" t="str">
        <f>'[1]U10  U9 リーグ星取表'!B20</f>
        <v>バレンティア白鳥</v>
      </c>
      <c r="E13" s="101"/>
      <c r="F13" s="103" t="s">
        <v>88</v>
      </c>
      <c r="G13" s="102" t="str">
        <f>'U10  U9 リーグ星取表'!U25</f>
        <v>稲生</v>
      </c>
      <c r="I13" s="101"/>
      <c r="J13" s="104" t="str">
        <f>IF(G16="","",G16)</f>
        <v>鼓白</v>
      </c>
      <c r="K13" s="101"/>
      <c r="L13" s="103" t="s">
        <v>88</v>
      </c>
      <c r="M13" s="102" t="str">
        <f>'U10  U9 リーグ星取表'!AN25</f>
        <v>国府</v>
      </c>
      <c r="O13" s="104" t="str">
        <f>IF(M16="","",M16)</f>
        <v>YFT</v>
      </c>
      <c r="P13" s="101"/>
      <c r="Q13" s="103" t="s">
        <v>88</v>
      </c>
      <c r="R13" s="102" t="str">
        <f>'U10  U9 リーグ星取表'!BG25</f>
        <v>バレンティア白鳥</v>
      </c>
      <c r="T13" s="104" t="str">
        <f>IF(R16="","",R16)</f>
        <v>国府</v>
      </c>
      <c r="U13" s="101"/>
      <c r="V13" s="103" t="s">
        <v>88</v>
      </c>
      <c r="W13" s="102" t="str">
        <f>'U10  U9 リーグ星取表'!BZ25</f>
        <v>鼓白</v>
      </c>
      <c r="Y13" s="104" t="str">
        <f>IF(W16="","",W16)</f>
        <v>亀山</v>
      </c>
      <c r="Z13" s="101"/>
      <c r="AA13" s="103" t="s">
        <v>88</v>
      </c>
      <c r="AB13" s="106"/>
      <c r="AC13" s="103" t="s">
        <v>92</v>
      </c>
    </row>
    <row r="14" spans="1:29">
      <c r="C14" s="95"/>
      <c r="D14" s="96"/>
      <c r="F14" s="95"/>
      <c r="G14" s="96"/>
      <c r="I14" s="95"/>
      <c r="J14" s="97"/>
      <c r="L14" s="95"/>
      <c r="M14" s="96"/>
      <c r="Q14" s="95"/>
      <c r="R14" s="95"/>
      <c r="V14" s="95"/>
      <c r="W14" s="107"/>
      <c r="AA14" s="95"/>
      <c r="AB14" s="96"/>
      <c r="AC14" s="95"/>
    </row>
    <row r="15" spans="1:29">
      <c r="C15" s="95"/>
      <c r="D15" s="96"/>
      <c r="F15" s="95"/>
      <c r="G15" s="96"/>
      <c r="I15" s="95"/>
      <c r="J15" s="97" t="s">
        <v>93</v>
      </c>
      <c r="L15" s="95"/>
      <c r="M15" s="96"/>
      <c r="O15" s="97" t="s">
        <v>93</v>
      </c>
      <c r="Q15" s="95"/>
      <c r="R15" s="95"/>
      <c r="T15" s="94" t="s">
        <v>93</v>
      </c>
      <c r="V15" s="95"/>
      <c r="W15" s="107"/>
      <c r="Y15" s="94" t="s">
        <v>93</v>
      </c>
      <c r="AA15" s="95"/>
      <c r="AB15" s="96"/>
      <c r="AC15" s="95"/>
    </row>
    <row r="16" spans="1:29" ht="14.25">
      <c r="C16" s="101"/>
      <c r="D16" s="102" t="str">
        <f>'[1]U10  U9 リーグ星取表'!B25</f>
        <v>鼓白</v>
      </c>
      <c r="E16" s="101"/>
      <c r="F16" s="103" t="s">
        <v>85</v>
      </c>
      <c r="G16" s="102" t="str">
        <f>'U10  U9 リーグ星取表'!U20</f>
        <v>鼓白</v>
      </c>
      <c r="I16" s="101"/>
      <c r="J16" s="104" t="str">
        <f>IF(G13="","",G13)</f>
        <v>稲生</v>
      </c>
      <c r="K16" s="101"/>
      <c r="L16" s="103" t="s">
        <v>85</v>
      </c>
      <c r="M16" s="102" t="str">
        <f>'U10  U9 リーグ星取表'!AN20</f>
        <v>YFT</v>
      </c>
      <c r="O16" s="104" t="str">
        <f>IF(M13="","",M13)</f>
        <v>国府</v>
      </c>
      <c r="P16" s="101"/>
      <c r="Q16" s="103" t="s">
        <v>85</v>
      </c>
      <c r="R16" s="102" t="str">
        <f>'U10  U9 リーグ星取表'!BG20</f>
        <v>国府</v>
      </c>
      <c r="T16" s="104" t="str">
        <f>IF(R13="","",R13)</f>
        <v>バレンティア白鳥</v>
      </c>
      <c r="U16" s="101"/>
      <c r="V16" s="103" t="s">
        <v>85</v>
      </c>
      <c r="W16" s="102" t="str">
        <f>'U10  U9 リーグ星取表'!BZ20</f>
        <v>亀山</v>
      </c>
      <c r="Y16" s="104" t="str">
        <f>IF(W13="","",W13)</f>
        <v>鼓白</v>
      </c>
      <c r="Z16" s="101"/>
      <c r="AA16" s="103" t="s">
        <v>85</v>
      </c>
      <c r="AB16" s="105"/>
      <c r="AC16" s="103" t="s">
        <v>94</v>
      </c>
    </row>
    <row r="17" spans="2:29" ht="14.25">
      <c r="C17" s="101"/>
      <c r="D17" s="102" t="str">
        <f>'[1]U10  U9 リーグ星取表'!B27</f>
        <v>亀山</v>
      </c>
      <c r="E17" s="101"/>
      <c r="F17" s="103" t="s">
        <v>87</v>
      </c>
      <c r="G17" s="102" t="str">
        <f>'U10  U9 リーグ星取表'!U27</f>
        <v>亀山</v>
      </c>
      <c r="I17" s="101"/>
      <c r="J17" s="104" t="str">
        <f>IF(G17="","",G17)</f>
        <v>亀山</v>
      </c>
      <c r="K17" s="101"/>
      <c r="L17" s="103" t="s">
        <v>87</v>
      </c>
      <c r="M17" s="102" t="str">
        <f>'U10  U9 リーグ星取表'!AN27</f>
        <v>亀山</v>
      </c>
      <c r="O17" s="110" t="str">
        <f>IF(M17="","",M17)</f>
        <v>亀山</v>
      </c>
      <c r="P17" s="101"/>
      <c r="Q17" s="103" t="s">
        <v>87</v>
      </c>
      <c r="R17" s="102" t="str">
        <f>'U10  U9 リーグ星取表'!BG27</f>
        <v>亀山</v>
      </c>
      <c r="T17" s="104" t="str">
        <f>IF(R17="","",R17)</f>
        <v>亀山</v>
      </c>
      <c r="U17" s="101"/>
      <c r="V17" s="103" t="s">
        <v>87</v>
      </c>
      <c r="W17" s="102" t="str">
        <f>'U10  U9 リーグ星取表'!BZ27</f>
        <v>バレンティア白鳥</v>
      </c>
      <c r="Y17" s="104" t="str">
        <f>IF(W17="","",W17)</f>
        <v>バレンティア白鳥</v>
      </c>
      <c r="Z17" s="101"/>
      <c r="AA17" s="103" t="s">
        <v>87</v>
      </c>
      <c r="AB17" s="106"/>
      <c r="AC17" s="103" t="s">
        <v>95</v>
      </c>
    </row>
    <row r="18" spans="2:29" ht="16.5">
      <c r="C18" s="101"/>
      <c r="D18" s="102" t="str">
        <f>'[1]U10  U9 リーグ星取表'!B29</f>
        <v>玉垣</v>
      </c>
      <c r="E18" s="101"/>
      <c r="F18" s="103" t="s">
        <v>88</v>
      </c>
      <c r="G18" s="102" t="str">
        <f>'U10  U9 リーグ星取表'!U55</f>
        <v>玉垣</v>
      </c>
      <c r="H18" s="97" t="s">
        <v>96</v>
      </c>
      <c r="I18" s="101"/>
      <c r="J18" s="110" t="str">
        <f>IF(G38="","",G38)</f>
        <v>YFT</v>
      </c>
      <c r="K18" s="101"/>
      <c r="L18" s="103" t="s">
        <v>88</v>
      </c>
      <c r="M18" s="102" t="str">
        <f>'U10  U9 リーグ星取表'!AN55</f>
        <v>稲生</v>
      </c>
      <c r="N18" s="97" t="s">
        <v>96</v>
      </c>
      <c r="O18" s="104" t="str">
        <f>IF(M38="","",M38)</f>
        <v>箕田WSC</v>
      </c>
      <c r="P18" s="101"/>
      <c r="Q18" s="103" t="s">
        <v>88</v>
      </c>
      <c r="R18" s="102" t="str">
        <f>'U10  U9 リーグ星取表'!BG55</f>
        <v>箕田WSC</v>
      </c>
      <c r="S18" s="97" t="s">
        <v>96</v>
      </c>
      <c r="T18" s="104" t="str">
        <f>IF(R38="","",R38)</f>
        <v>稲生</v>
      </c>
      <c r="U18" s="101"/>
      <c r="V18" s="103" t="s">
        <v>88</v>
      </c>
      <c r="W18" s="102" t="str">
        <f>'U10  U9 リーグ星取表'!BZ55</f>
        <v>稲生</v>
      </c>
      <c r="X18" s="97" t="s">
        <v>96</v>
      </c>
      <c r="Y18" s="104" t="str">
        <f>IF(W38="","",W38)</f>
        <v>箕田WSC</v>
      </c>
      <c r="Z18" s="101"/>
      <c r="AA18" s="103" t="s">
        <v>88</v>
      </c>
      <c r="AB18" s="106"/>
      <c r="AC18" s="103" t="s">
        <v>97</v>
      </c>
    </row>
    <row r="19" spans="2:29">
      <c r="D19" s="97"/>
      <c r="F19" s="95"/>
      <c r="G19" s="96"/>
      <c r="I19" s="95"/>
      <c r="J19" s="97"/>
      <c r="L19" s="95"/>
      <c r="M19" s="96"/>
      <c r="Q19" s="95"/>
      <c r="R19" s="95"/>
      <c r="V19" s="95"/>
      <c r="W19" s="95"/>
      <c r="AA19" s="95"/>
      <c r="AB19" s="96"/>
      <c r="AC19" s="95"/>
    </row>
    <row r="20" spans="2:29">
      <c r="X20" s="97"/>
    </row>
    <row r="23" spans="2:29" ht="21">
      <c r="B23" s="92" t="s">
        <v>98</v>
      </c>
    </row>
    <row r="24" spans="2:29">
      <c r="C24" s="588" t="s">
        <v>77</v>
      </c>
      <c r="D24" s="588"/>
      <c r="E24" s="588"/>
      <c r="F24" s="588"/>
      <c r="G24" s="588"/>
      <c r="I24" s="588" t="s">
        <v>78</v>
      </c>
      <c r="J24" s="588"/>
      <c r="K24" s="588"/>
      <c r="L24" s="588"/>
      <c r="M24" s="588"/>
      <c r="O24" s="588" t="s">
        <v>79</v>
      </c>
      <c r="P24" s="588"/>
      <c r="Q24" s="588"/>
      <c r="R24" s="588"/>
      <c r="T24" s="588" t="s">
        <v>80</v>
      </c>
      <c r="U24" s="588"/>
      <c r="V24" s="588"/>
      <c r="W24" s="588"/>
      <c r="Y24" s="588" t="s">
        <v>81</v>
      </c>
      <c r="Z24" s="588"/>
      <c r="AA24" s="588"/>
      <c r="AB24" s="588"/>
    </row>
    <row r="26" spans="2:29">
      <c r="F26" s="587" t="s">
        <v>82</v>
      </c>
      <c r="G26" s="587"/>
      <c r="H26" s="93"/>
      <c r="J26" s="112" t="s">
        <v>84</v>
      </c>
      <c r="L26" s="587" t="s">
        <v>82</v>
      </c>
      <c r="M26" s="587"/>
      <c r="N26" s="93"/>
      <c r="O26" s="97" t="s">
        <v>84</v>
      </c>
      <c r="Q26" s="587" t="s">
        <v>82</v>
      </c>
      <c r="R26" s="587"/>
      <c r="S26" s="93"/>
      <c r="T26" s="94" t="s">
        <v>84</v>
      </c>
      <c r="V26" s="587" t="s">
        <v>82</v>
      </c>
      <c r="W26" s="587"/>
      <c r="X26" s="93"/>
      <c r="Y26" s="94" t="s">
        <v>84</v>
      </c>
      <c r="AA26" s="587" t="s">
        <v>82</v>
      </c>
      <c r="AB26" s="587"/>
      <c r="AC26" s="100" t="s">
        <v>36</v>
      </c>
    </row>
    <row r="27" spans="2:29" ht="16.5">
      <c r="C27" s="101"/>
      <c r="D27" s="102" t="str">
        <f>'[1]U10  U9 リーグ星取表'!B35</f>
        <v>FC KAWANO</v>
      </c>
      <c r="E27" s="101"/>
      <c r="F27" s="103" t="s">
        <v>85</v>
      </c>
      <c r="G27" s="102" t="str">
        <f>'U10  U9 リーグ星取表'!U7</f>
        <v>アレグロッソ旭が丘</v>
      </c>
      <c r="H27" s="97" t="s">
        <v>99</v>
      </c>
      <c r="I27" s="101"/>
      <c r="J27" s="108" t="str">
        <f>IF(G6="","",G6)</f>
        <v>FCジェンティーレ</v>
      </c>
      <c r="K27" s="101"/>
      <c r="L27" s="103" t="s">
        <v>85</v>
      </c>
      <c r="M27" s="102" t="str">
        <f>'U10  U9 リーグ星取表'!AN7</f>
        <v>FCジェンティーレ</v>
      </c>
      <c r="N27" s="97" t="s">
        <v>99</v>
      </c>
      <c r="O27" s="104" t="str">
        <f>IF(M6="","",M6)</f>
        <v>SAKAE</v>
      </c>
      <c r="P27" s="101"/>
      <c r="Q27" s="103" t="s">
        <v>85</v>
      </c>
      <c r="R27" s="102" t="str">
        <f>'U10  U9 リーグ星取表'!BG7</f>
        <v>SAKAE</v>
      </c>
      <c r="S27" s="97" t="s">
        <v>99</v>
      </c>
      <c r="T27" s="104" t="str">
        <f>IF(R6="","",R6)</f>
        <v>FCジェンティーレ</v>
      </c>
      <c r="U27" s="101"/>
      <c r="V27" s="103" t="s">
        <v>85</v>
      </c>
      <c r="W27" s="102" t="str">
        <f>'U10  U9 リーグ星取表'!BZ7</f>
        <v>FCジェンティーレ</v>
      </c>
      <c r="X27" s="97" t="s">
        <v>99</v>
      </c>
      <c r="Y27" s="104" t="str">
        <f>IF(W6="","",W6)</f>
        <v>SAKAE</v>
      </c>
      <c r="Z27" s="101"/>
      <c r="AA27" s="103" t="s">
        <v>85</v>
      </c>
      <c r="AB27" s="105"/>
      <c r="AC27" s="103" t="s">
        <v>85</v>
      </c>
    </row>
    <row r="28" spans="2:29" ht="14.25">
      <c r="C28" s="101"/>
      <c r="D28" s="102" t="str">
        <f>'[1]U10  U9 リーグ星取表'!B37</f>
        <v>明生</v>
      </c>
      <c r="E28" s="101"/>
      <c r="F28" s="103" t="s">
        <v>87</v>
      </c>
      <c r="G28" s="102" t="str">
        <f>'U10  U9 リーグ星取表'!U37</f>
        <v>明生</v>
      </c>
      <c r="I28" s="101"/>
      <c r="J28" s="108" t="str">
        <f>IF(G28="","",G28)</f>
        <v>明生</v>
      </c>
      <c r="K28" s="101"/>
      <c r="L28" s="103" t="s">
        <v>87</v>
      </c>
      <c r="M28" s="102" t="str">
        <f>'U10  U9 リーグ星取表'!AN37</f>
        <v>明生</v>
      </c>
      <c r="O28" s="104" t="str">
        <f>IF(M28="","",M28)</f>
        <v>明生</v>
      </c>
      <c r="P28" s="101"/>
      <c r="Q28" s="103" t="s">
        <v>87</v>
      </c>
      <c r="R28" s="102" t="str">
        <f>'U10  U9 リーグ星取表'!BG37</f>
        <v>愛宕</v>
      </c>
      <c r="T28" s="104" t="str">
        <f>IF(R28="","",R28)</f>
        <v>愛宕</v>
      </c>
      <c r="U28" s="101"/>
      <c r="V28" s="103" t="s">
        <v>87</v>
      </c>
      <c r="W28" s="102" t="str">
        <f>'U10  U9 リーグ星取表'!BZ37</f>
        <v>愛宕</v>
      </c>
      <c r="X28" s="97"/>
      <c r="Y28" s="104" t="str">
        <f>IF(W28="","",W28)</f>
        <v>愛宕</v>
      </c>
      <c r="Z28" s="101"/>
      <c r="AA28" s="103" t="s">
        <v>87</v>
      </c>
      <c r="AB28" s="105"/>
      <c r="AC28" s="103" t="s">
        <v>87</v>
      </c>
    </row>
    <row r="29" spans="2:29" ht="14.25">
      <c r="C29" s="101"/>
      <c r="D29" s="102" t="str">
        <f>'[1]U10  U9 リーグ星取表'!B39</f>
        <v>アレグロッソ旭が丘</v>
      </c>
      <c r="E29" s="101"/>
      <c r="F29" s="103" t="s">
        <v>88</v>
      </c>
      <c r="G29" s="102" t="str">
        <f>'U10  U9 リーグ星取表'!U44</f>
        <v>FC KAWANO</v>
      </c>
      <c r="I29" s="101"/>
      <c r="J29" s="108" t="str">
        <f>IF(G32="","",G32)</f>
        <v xml:space="preserve"> i &amp; K</v>
      </c>
      <c r="K29" s="101"/>
      <c r="L29" s="103" t="s">
        <v>88</v>
      </c>
      <c r="M29" s="102" t="str">
        <f>'U10  U9 リーグ星取表'!AN44</f>
        <v xml:space="preserve"> i &amp; K</v>
      </c>
      <c r="O29" s="104" t="str">
        <f>IF(M32="","",M32)</f>
        <v>愛宕</v>
      </c>
      <c r="P29" s="101"/>
      <c r="Q29" s="103" t="s">
        <v>88</v>
      </c>
      <c r="R29" s="102" t="str">
        <f>'U10  U9 リーグ星取表'!BG44</f>
        <v>明生</v>
      </c>
      <c r="T29" s="104" t="str">
        <f>IF(R32="","",R32)</f>
        <v>FC KAWANO</v>
      </c>
      <c r="U29" s="101"/>
      <c r="V29" s="103" t="s">
        <v>88</v>
      </c>
      <c r="W29" s="102" t="str">
        <f>'U10  U9 リーグ星取表'!BZ44</f>
        <v>FC KAWANO</v>
      </c>
      <c r="X29" s="97"/>
      <c r="Y29" s="104" t="str">
        <f>IF(W32="","",W32)</f>
        <v>明生</v>
      </c>
      <c r="Z29" s="101"/>
      <c r="AA29" s="103" t="s">
        <v>88</v>
      </c>
      <c r="AB29" s="106"/>
      <c r="AC29" s="103" t="s">
        <v>88</v>
      </c>
    </row>
    <row r="30" spans="2:29">
      <c r="C30" s="95"/>
      <c r="D30" s="96"/>
      <c r="F30" s="95"/>
      <c r="G30" s="96"/>
      <c r="I30" s="95"/>
      <c r="J30" s="113"/>
      <c r="L30" s="95"/>
      <c r="M30" s="96"/>
      <c r="Q30" s="95"/>
      <c r="R30" s="95"/>
      <c r="V30" s="95"/>
      <c r="W30" s="95"/>
      <c r="Y30" s="97"/>
      <c r="AA30" s="95"/>
      <c r="AB30" s="96"/>
    </row>
    <row r="31" spans="2:29">
      <c r="C31" s="95"/>
      <c r="D31" s="96"/>
      <c r="F31" s="95"/>
      <c r="G31" s="96"/>
      <c r="I31" s="95"/>
      <c r="J31" s="113" t="s">
        <v>89</v>
      </c>
      <c r="L31" s="95"/>
      <c r="M31" s="96"/>
      <c r="O31" s="97" t="s">
        <v>89</v>
      </c>
      <c r="Q31" s="95"/>
      <c r="R31" s="95"/>
      <c r="T31" s="94" t="s">
        <v>89</v>
      </c>
      <c r="V31" s="95"/>
      <c r="W31" s="95"/>
      <c r="Y31" s="97" t="s">
        <v>89</v>
      </c>
      <c r="AA31" s="95"/>
      <c r="AB31" s="96"/>
    </row>
    <row r="32" spans="2:29" ht="14.25">
      <c r="C32" s="101"/>
      <c r="D32" s="102" t="str">
        <f>'[1]U10  U9 リーグ星取表'!B44</f>
        <v xml:space="preserve"> i &amp; K</v>
      </c>
      <c r="E32" s="101"/>
      <c r="F32" s="103" t="s">
        <v>85</v>
      </c>
      <c r="G32" s="102" t="str">
        <f>'U10  U9 リーグ星取表'!U39</f>
        <v xml:space="preserve"> i &amp; K</v>
      </c>
      <c r="I32" s="101"/>
      <c r="J32" s="108" t="str">
        <f>IF(G29="","",G29)</f>
        <v>FC KAWANO</v>
      </c>
      <c r="K32" s="101"/>
      <c r="L32" s="103" t="s">
        <v>85</v>
      </c>
      <c r="M32" s="102" t="str">
        <f>'U10  U9 リーグ星取表'!AN39</f>
        <v>愛宕</v>
      </c>
      <c r="O32" s="104" t="str">
        <f>IF(M29="","",M29)</f>
        <v xml:space="preserve"> i &amp; K</v>
      </c>
      <c r="P32" s="101"/>
      <c r="Q32" s="103" t="s">
        <v>85</v>
      </c>
      <c r="R32" s="102" t="str">
        <f>'U10  U9 リーグ星取表'!BG39</f>
        <v>FC KAWANO</v>
      </c>
      <c r="T32" s="104" t="str">
        <f>IF(R29="","",R29)</f>
        <v>明生</v>
      </c>
      <c r="U32" s="101"/>
      <c r="V32" s="103" t="s">
        <v>85</v>
      </c>
      <c r="W32" s="102" t="str">
        <f>'U10  U9 リーグ星取表'!BZ39</f>
        <v>明生</v>
      </c>
      <c r="Y32" s="104" t="str">
        <f>IF(W29="","",W29)</f>
        <v>FC KAWANO</v>
      </c>
      <c r="Z32" s="101"/>
      <c r="AA32" s="103" t="s">
        <v>85</v>
      </c>
      <c r="AB32" s="105"/>
      <c r="AC32" s="103" t="s">
        <v>90</v>
      </c>
    </row>
    <row r="33" spans="1:29" ht="14.25">
      <c r="C33" s="101"/>
      <c r="D33" s="102" t="str">
        <f>'[1]U10  U9 リーグ星取表'!B46</f>
        <v>箕田WSC</v>
      </c>
      <c r="E33" s="101"/>
      <c r="F33" s="103" t="s">
        <v>87</v>
      </c>
      <c r="G33" s="102" t="str">
        <f>'U10  U9 リーグ星取表'!U46</f>
        <v>SOUTOKU</v>
      </c>
      <c r="I33" s="101"/>
      <c r="J33" s="108" t="str">
        <f>IF(G33="","",G33)</f>
        <v>SOUTOKU</v>
      </c>
      <c r="K33" s="101"/>
      <c r="L33" s="103" t="s">
        <v>87</v>
      </c>
      <c r="M33" s="102" t="str">
        <f>'U10  U9 リーグ星取表'!AN46</f>
        <v>FC KAWANO</v>
      </c>
      <c r="O33" s="104" t="str">
        <f>IF(M33="","",M33)</f>
        <v>FC KAWANO</v>
      </c>
      <c r="P33" s="101"/>
      <c r="Q33" s="103" t="s">
        <v>87</v>
      </c>
      <c r="R33" s="114" t="str">
        <f>'U10  U9 リーグ星取表'!BG46</f>
        <v>玉垣</v>
      </c>
      <c r="T33" s="103" t="str">
        <f>IF(R33="","",R33)</f>
        <v>玉垣</v>
      </c>
      <c r="U33" s="101"/>
      <c r="V33" s="103" t="s">
        <v>87</v>
      </c>
      <c r="W33" s="114" t="str">
        <f>'U10  U9 リーグ星取表'!BZ46</f>
        <v>玉垣</v>
      </c>
      <c r="Y33" s="104" t="str">
        <f>IF(W33="","",W33)</f>
        <v>玉垣</v>
      </c>
      <c r="Z33" s="101"/>
      <c r="AA33" s="103" t="s">
        <v>87</v>
      </c>
      <c r="AB33" s="105"/>
      <c r="AC33" s="103" t="s">
        <v>91</v>
      </c>
    </row>
    <row r="34" spans="1:29" ht="14.25">
      <c r="C34" s="101"/>
      <c r="D34" s="102" t="str">
        <f>'[1]U10  U9 リーグ星取表'!B48</f>
        <v>SOUTOKU</v>
      </c>
      <c r="E34" s="101"/>
      <c r="F34" s="103" t="s">
        <v>88</v>
      </c>
      <c r="G34" s="102" t="str">
        <f>'U10  U9 リーグ星取表'!U53</f>
        <v>箕田WSC</v>
      </c>
      <c r="I34" s="101"/>
      <c r="J34" s="115" t="str">
        <f>IF(G37="","",G37)</f>
        <v>愛宕</v>
      </c>
      <c r="K34" s="101"/>
      <c r="L34" s="103" t="s">
        <v>88</v>
      </c>
      <c r="M34" s="102" t="str">
        <f>'U10  U9 リーグ星取表'!AN53</f>
        <v>SOUTOKU</v>
      </c>
      <c r="O34" s="104" t="str">
        <f>IF(M37="","",M37)</f>
        <v>玉垣</v>
      </c>
      <c r="P34" s="101"/>
      <c r="Q34" s="103" t="s">
        <v>88</v>
      </c>
      <c r="R34" s="102" t="str">
        <f>'U10  U9 リーグ星取表'!BG53</f>
        <v xml:space="preserve"> i &amp; K</v>
      </c>
      <c r="T34" s="103" t="str">
        <f>IF(R37="","",R37)</f>
        <v>SOUTOKU</v>
      </c>
      <c r="U34" s="101"/>
      <c r="V34" s="103" t="s">
        <v>88</v>
      </c>
      <c r="W34" s="102" t="str">
        <f>'U10  U9 リーグ星取表'!BZ53</f>
        <v>SOUTOKU</v>
      </c>
      <c r="Y34" s="104" t="str">
        <f>IF(W37="","",W37)</f>
        <v xml:space="preserve"> i &amp; K</v>
      </c>
      <c r="Z34" s="101"/>
      <c r="AA34" s="103" t="s">
        <v>88</v>
      </c>
      <c r="AB34" s="106"/>
      <c r="AC34" s="103" t="s">
        <v>92</v>
      </c>
    </row>
    <row r="35" spans="1:29">
      <c r="A35" s="94"/>
      <c r="C35" s="95"/>
      <c r="D35" s="96"/>
      <c r="F35" s="95"/>
      <c r="G35" s="116"/>
      <c r="I35" s="95"/>
      <c r="J35" s="113"/>
      <c r="L35" s="95"/>
      <c r="M35" s="116"/>
      <c r="Q35" s="95"/>
      <c r="R35" s="95"/>
      <c r="V35" s="95"/>
      <c r="W35" s="95"/>
      <c r="Y35" s="97"/>
      <c r="AA35" s="95"/>
      <c r="AB35" s="96"/>
      <c r="AC35" s="95"/>
    </row>
    <row r="36" spans="1:29">
      <c r="A36" s="94"/>
      <c r="C36" s="95"/>
      <c r="D36" s="96"/>
      <c r="F36" s="95"/>
      <c r="G36" s="96"/>
      <c r="I36" s="95"/>
      <c r="J36" s="113" t="s">
        <v>93</v>
      </c>
      <c r="L36" s="95"/>
      <c r="M36" s="96"/>
      <c r="O36" s="97" t="s">
        <v>93</v>
      </c>
      <c r="Q36" s="95"/>
      <c r="R36" s="95"/>
      <c r="T36" s="94" t="s">
        <v>93</v>
      </c>
      <c r="V36" s="95"/>
      <c r="W36" s="95"/>
      <c r="Y36" s="97" t="s">
        <v>93</v>
      </c>
      <c r="AA36" s="95"/>
      <c r="AB36" s="96"/>
      <c r="AC36" s="95"/>
    </row>
    <row r="37" spans="1:29" ht="14.25">
      <c r="C37" s="101"/>
      <c r="D37" s="102" t="str">
        <f>'[1]U10  U9 リーグ星取表'!B53</f>
        <v>愛宕</v>
      </c>
      <c r="E37" s="101"/>
      <c r="F37" s="103" t="s">
        <v>85</v>
      </c>
      <c r="G37" s="109" t="str">
        <f>'U10  U9 リーグ星取表'!U48</f>
        <v>愛宕</v>
      </c>
      <c r="I37" s="101"/>
      <c r="J37" s="108" t="str">
        <f>IF(G34="","",G34)</f>
        <v>箕田WSC</v>
      </c>
      <c r="K37" s="101"/>
      <c r="L37" s="103" t="s">
        <v>85</v>
      </c>
      <c r="M37" s="109" t="str">
        <f>'U10  U9 リーグ星取表'!AN48</f>
        <v>玉垣</v>
      </c>
      <c r="O37" s="104" t="str">
        <f>IF(M34="","",M34)</f>
        <v>SOUTOKU</v>
      </c>
      <c r="P37" s="101"/>
      <c r="Q37" s="103" t="s">
        <v>85</v>
      </c>
      <c r="R37" s="109" t="str">
        <f>'U10  U9 リーグ星取表'!BG48</f>
        <v>SOUTOKU</v>
      </c>
      <c r="T37" s="104" t="str">
        <f>IF(R34="","",R34)</f>
        <v xml:space="preserve"> i &amp; K</v>
      </c>
      <c r="U37" s="101"/>
      <c r="V37" s="103" t="s">
        <v>85</v>
      </c>
      <c r="W37" s="109" t="str">
        <f>'U10  U9 リーグ星取表'!BZ48</f>
        <v xml:space="preserve"> i &amp; K</v>
      </c>
      <c r="Y37" s="104" t="str">
        <f>IF(W34="","",W34)</f>
        <v>SOUTOKU</v>
      </c>
      <c r="Z37" s="101"/>
      <c r="AA37" s="103" t="s">
        <v>85</v>
      </c>
      <c r="AB37" s="105"/>
      <c r="AC37" s="103" t="s">
        <v>94</v>
      </c>
    </row>
    <row r="38" spans="1:29" ht="16.5">
      <c r="C38" s="101"/>
      <c r="D38" s="102" t="str">
        <f>'[1]U10  U9 リーグ星取表'!B55</f>
        <v>YFT</v>
      </c>
      <c r="E38" s="101"/>
      <c r="F38" s="103" t="s">
        <v>87</v>
      </c>
      <c r="G38" s="102" t="str">
        <f>'U10  U9 リーグ星取表'!U29</f>
        <v>YFT</v>
      </c>
      <c r="H38" s="97" t="s">
        <v>100</v>
      </c>
      <c r="I38" s="101"/>
      <c r="J38" s="115" t="str">
        <f>IF(G18="","",G18)</f>
        <v>玉垣</v>
      </c>
      <c r="K38" s="101"/>
      <c r="L38" s="103" t="s">
        <v>87</v>
      </c>
      <c r="M38" s="102" t="str">
        <f>'U10  U9 リーグ星取表'!AN29</f>
        <v>箕田WSC</v>
      </c>
      <c r="N38" s="97" t="s">
        <v>100</v>
      </c>
      <c r="O38" s="110" t="str">
        <f>IF(M18="","",M18)</f>
        <v>稲生</v>
      </c>
      <c r="P38" s="101"/>
      <c r="Q38" s="103" t="s">
        <v>87</v>
      </c>
      <c r="R38" s="102" t="str">
        <f>'U10  U9 リーグ星取表'!BG29</f>
        <v>稲生</v>
      </c>
      <c r="S38" s="97" t="s">
        <v>100</v>
      </c>
      <c r="T38" s="104" t="str">
        <f>IF(R18="","",R18)</f>
        <v>箕田WSC</v>
      </c>
      <c r="U38" s="101"/>
      <c r="V38" s="103" t="s">
        <v>87</v>
      </c>
      <c r="W38" s="102" t="str">
        <f>'U10  U9 リーグ星取表'!BZ29</f>
        <v>箕田WSC</v>
      </c>
      <c r="X38" s="97" t="s">
        <v>100</v>
      </c>
      <c r="Y38" s="104" t="str">
        <f>IF(W18="","",W18)</f>
        <v>稲生</v>
      </c>
      <c r="Z38" s="101"/>
      <c r="AA38" s="103" t="s">
        <v>87</v>
      </c>
      <c r="AB38" s="106"/>
      <c r="AC38" s="103" t="s">
        <v>95</v>
      </c>
    </row>
    <row r="39" spans="1:29" ht="14.25" hidden="1">
      <c r="C39" s="101"/>
      <c r="D39" s="117"/>
      <c r="E39" s="101"/>
      <c r="F39" s="103"/>
      <c r="G39" s="102"/>
      <c r="I39" s="101"/>
      <c r="J39" s="104"/>
      <c r="K39" s="101"/>
      <c r="L39" s="103"/>
      <c r="M39" s="102"/>
      <c r="O39" s="104"/>
      <c r="P39" s="101"/>
      <c r="Q39" s="103"/>
      <c r="R39" s="102"/>
      <c r="T39" s="104"/>
      <c r="U39" s="101"/>
      <c r="V39" s="103"/>
      <c r="W39" s="109"/>
      <c r="Y39" s="104"/>
      <c r="Z39" s="101"/>
      <c r="AA39" s="103"/>
      <c r="AB39" s="106"/>
      <c r="AC39" s="103"/>
    </row>
    <row r="40" spans="1:29">
      <c r="H40" s="118"/>
      <c r="Y40" s="97"/>
      <c r="AC40" s="95"/>
    </row>
    <row r="41" spans="1:29">
      <c r="A41" s="119" t="s">
        <v>101</v>
      </c>
      <c r="H41" s="118"/>
      <c r="AB41" s="94" t="s">
        <v>102</v>
      </c>
    </row>
    <row r="42" spans="1:29">
      <c r="B42" s="120" t="s">
        <v>103</v>
      </c>
      <c r="H42" s="118"/>
      <c r="AB42" s="587" t="s">
        <v>104</v>
      </c>
      <c r="AC42" s="587"/>
    </row>
    <row r="43" spans="1:29" ht="14.25">
      <c r="B43" s="121" t="s">
        <v>105</v>
      </c>
      <c r="F43" s="118"/>
      <c r="G43" s="118"/>
      <c r="AB43" s="103" t="s">
        <v>85</v>
      </c>
      <c r="AC43" s="105"/>
    </row>
    <row r="44" spans="1:29" ht="14.25">
      <c r="AB44" s="103" t="s">
        <v>87</v>
      </c>
      <c r="AC44" s="105"/>
    </row>
    <row r="45" spans="1:29" ht="14.25">
      <c r="A45" s="94" t="s">
        <v>77</v>
      </c>
      <c r="B45" s="94" t="s">
        <v>106</v>
      </c>
      <c r="AB45" s="103" t="s">
        <v>88</v>
      </c>
      <c r="AC45" s="106"/>
    </row>
    <row r="46" spans="1:29" ht="14.25">
      <c r="A46" s="94"/>
      <c r="B46" s="94" t="s">
        <v>107</v>
      </c>
      <c r="AB46" s="103" t="s">
        <v>108</v>
      </c>
      <c r="AC46" s="106"/>
    </row>
    <row r="48" spans="1:29">
      <c r="A48" s="94" t="s">
        <v>78</v>
      </c>
      <c r="B48" s="94" t="s">
        <v>106</v>
      </c>
    </row>
    <row r="49" spans="1:2">
      <c r="A49" s="94"/>
      <c r="B49" s="94" t="s">
        <v>107</v>
      </c>
    </row>
    <row r="51" spans="1:2">
      <c r="A51" s="94" t="s">
        <v>79</v>
      </c>
      <c r="B51" s="94" t="s">
        <v>106</v>
      </c>
    </row>
    <row r="52" spans="1:2">
      <c r="A52" s="94"/>
      <c r="B52" s="94" t="s">
        <v>107</v>
      </c>
    </row>
    <row r="53" spans="1:2">
      <c r="A53" s="94"/>
      <c r="B53" s="94"/>
    </row>
    <row r="54" spans="1:2">
      <c r="A54" s="94" t="s">
        <v>80</v>
      </c>
      <c r="B54" s="94" t="s">
        <v>106</v>
      </c>
    </row>
    <row r="55" spans="1:2">
      <c r="A55" s="94"/>
      <c r="B55" s="94" t="s">
        <v>107</v>
      </c>
    </row>
    <row r="56" spans="1:2">
      <c r="A56" s="94"/>
      <c r="B56" s="94"/>
    </row>
    <row r="57" spans="1:2">
      <c r="A57" s="94" t="s">
        <v>109</v>
      </c>
      <c r="B57" s="94" t="s">
        <v>106</v>
      </c>
    </row>
    <row r="58" spans="1:2">
      <c r="A58" s="94"/>
      <c r="B58" s="122" t="s">
        <v>110</v>
      </c>
    </row>
    <row r="59" spans="1:2">
      <c r="A59" s="94"/>
      <c r="B59" s="94"/>
    </row>
  </sheetData>
  <mergeCells count="21">
    <mergeCell ref="AB42:AC42"/>
    <mergeCell ref="C24:G24"/>
    <mergeCell ref="I24:M24"/>
    <mergeCell ref="O24:R24"/>
    <mergeCell ref="T24:W24"/>
    <mergeCell ref="Y24:AB24"/>
    <mergeCell ref="F26:G26"/>
    <mergeCell ref="L26:M26"/>
    <mergeCell ref="Q26:R26"/>
    <mergeCell ref="V26:W26"/>
    <mergeCell ref="AA26:AB26"/>
    <mergeCell ref="C3:G3"/>
    <mergeCell ref="I3:M3"/>
    <mergeCell ref="O3:R3"/>
    <mergeCell ref="T3:W3"/>
    <mergeCell ref="Y3:AB3"/>
    <mergeCell ref="F5:G5"/>
    <mergeCell ref="L5:M5"/>
    <mergeCell ref="Q5:R5"/>
    <mergeCell ref="V5:W5"/>
    <mergeCell ref="AA5:AB5"/>
  </mergeCells>
  <phoneticPr fontId="1"/>
  <printOptions horizontalCentered="1"/>
  <pageMargins left="0.51181102362204722" right="0.15748031496062992" top="0.78740157480314965" bottom="0.19685039370078741" header="0.51181102362204722" footer="0.11811023622047245"/>
  <pageSetup paperSize="9" scale="64" orientation="landscape" horizontalDpi="4294967293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67"/>
  <sheetViews>
    <sheetView topLeftCell="L1" workbookViewId="0">
      <selection activeCell="Y32" sqref="Y32"/>
    </sheetView>
  </sheetViews>
  <sheetFormatPr defaultRowHeight="13.5"/>
  <cols>
    <col min="1" max="2" width="9" style="93" customWidth="1"/>
    <col min="3" max="3" width="1.375" style="94" customWidth="1"/>
    <col min="4" max="4" width="9" style="94"/>
    <col min="5" max="5" width="1.625" style="95" customWidth="1"/>
    <col min="6" max="8" width="9" style="94"/>
    <col min="9" max="9" width="0.875" style="94" customWidth="1"/>
    <col min="10" max="10" width="9" style="94"/>
    <col min="11" max="11" width="1.625" style="95" customWidth="1"/>
    <col min="12" max="12" width="9" style="94"/>
    <col min="13" max="13" width="9" style="97" customWidth="1"/>
    <col min="14" max="14" width="9" style="94"/>
    <col min="15" max="15" width="9" style="97" customWidth="1"/>
    <col min="16" max="16" width="1.625" style="95" customWidth="1"/>
    <col min="17" max="20" width="9" style="94"/>
    <col min="21" max="21" width="1.625" style="95" customWidth="1"/>
    <col min="22" max="25" width="9" style="94"/>
    <col min="26" max="26" width="1.625" style="95" customWidth="1"/>
    <col min="27" max="29" width="9" style="94"/>
    <col min="30" max="30" width="9" style="93" customWidth="1"/>
    <col min="31" max="256" width="9" style="94"/>
    <col min="257" max="258" width="9" style="94" customWidth="1"/>
    <col min="259" max="259" width="1.375" style="94" customWidth="1"/>
    <col min="260" max="260" width="9" style="94"/>
    <col min="261" max="261" width="1.625" style="94" customWidth="1"/>
    <col min="262" max="264" width="9" style="94"/>
    <col min="265" max="265" width="0.875" style="94" customWidth="1"/>
    <col min="266" max="266" width="9" style="94"/>
    <col min="267" max="267" width="1.625" style="94" customWidth="1"/>
    <col min="268" max="268" width="9" style="94"/>
    <col min="269" max="269" width="9" style="94" customWidth="1"/>
    <col min="270" max="270" width="9" style="94"/>
    <col min="271" max="271" width="9" style="94" customWidth="1"/>
    <col min="272" max="272" width="1.625" style="94" customWidth="1"/>
    <col min="273" max="276" width="9" style="94"/>
    <col min="277" max="277" width="1.625" style="94" customWidth="1"/>
    <col min="278" max="281" width="9" style="94"/>
    <col min="282" max="282" width="1.625" style="94" customWidth="1"/>
    <col min="283" max="285" width="9" style="94"/>
    <col min="286" max="286" width="9" style="94" customWidth="1"/>
    <col min="287" max="512" width="9" style="94"/>
    <col min="513" max="514" width="9" style="94" customWidth="1"/>
    <col min="515" max="515" width="1.375" style="94" customWidth="1"/>
    <col min="516" max="516" width="9" style="94"/>
    <col min="517" max="517" width="1.625" style="94" customWidth="1"/>
    <col min="518" max="520" width="9" style="94"/>
    <col min="521" max="521" width="0.875" style="94" customWidth="1"/>
    <col min="522" max="522" width="9" style="94"/>
    <col min="523" max="523" width="1.625" style="94" customWidth="1"/>
    <col min="524" max="524" width="9" style="94"/>
    <col min="525" max="525" width="9" style="94" customWidth="1"/>
    <col min="526" max="526" width="9" style="94"/>
    <col min="527" max="527" width="9" style="94" customWidth="1"/>
    <col min="528" max="528" width="1.625" style="94" customWidth="1"/>
    <col min="529" max="532" width="9" style="94"/>
    <col min="533" max="533" width="1.625" style="94" customWidth="1"/>
    <col min="534" max="537" width="9" style="94"/>
    <col min="538" max="538" width="1.625" style="94" customWidth="1"/>
    <col min="539" max="541" width="9" style="94"/>
    <col min="542" max="542" width="9" style="94" customWidth="1"/>
    <col min="543" max="768" width="9" style="94"/>
    <col min="769" max="770" width="9" style="94" customWidth="1"/>
    <col min="771" max="771" width="1.375" style="94" customWidth="1"/>
    <col min="772" max="772" width="9" style="94"/>
    <col min="773" max="773" width="1.625" style="94" customWidth="1"/>
    <col min="774" max="776" width="9" style="94"/>
    <col min="777" max="777" width="0.875" style="94" customWidth="1"/>
    <col min="778" max="778" width="9" style="94"/>
    <col min="779" max="779" width="1.625" style="94" customWidth="1"/>
    <col min="780" max="780" width="9" style="94"/>
    <col min="781" max="781" width="9" style="94" customWidth="1"/>
    <col min="782" max="782" width="9" style="94"/>
    <col min="783" max="783" width="9" style="94" customWidth="1"/>
    <col min="784" max="784" width="1.625" style="94" customWidth="1"/>
    <col min="785" max="788" width="9" style="94"/>
    <col min="789" max="789" width="1.625" style="94" customWidth="1"/>
    <col min="790" max="793" width="9" style="94"/>
    <col min="794" max="794" width="1.625" style="94" customWidth="1"/>
    <col min="795" max="797" width="9" style="94"/>
    <col min="798" max="798" width="9" style="94" customWidth="1"/>
    <col min="799" max="1024" width="9" style="94"/>
    <col min="1025" max="1026" width="9" style="94" customWidth="1"/>
    <col min="1027" max="1027" width="1.375" style="94" customWidth="1"/>
    <col min="1028" max="1028" width="9" style="94"/>
    <col min="1029" max="1029" width="1.625" style="94" customWidth="1"/>
    <col min="1030" max="1032" width="9" style="94"/>
    <col min="1033" max="1033" width="0.875" style="94" customWidth="1"/>
    <col min="1034" max="1034" width="9" style="94"/>
    <col min="1035" max="1035" width="1.625" style="94" customWidth="1"/>
    <col min="1036" max="1036" width="9" style="94"/>
    <col min="1037" max="1037" width="9" style="94" customWidth="1"/>
    <col min="1038" max="1038" width="9" style="94"/>
    <col min="1039" max="1039" width="9" style="94" customWidth="1"/>
    <col min="1040" max="1040" width="1.625" style="94" customWidth="1"/>
    <col min="1041" max="1044" width="9" style="94"/>
    <col min="1045" max="1045" width="1.625" style="94" customWidth="1"/>
    <col min="1046" max="1049" width="9" style="94"/>
    <col min="1050" max="1050" width="1.625" style="94" customWidth="1"/>
    <col min="1051" max="1053" width="9" style="94"/>
    <col min="1054" max="1054" width="9" style="94" customWidth="1"/>
    <col min="1055" max="1280" width="9" style="94"/>
    <col min="1281" max="1282" width="9" style="94" customWidth="1"/>
    <col min="1283" max="1283" width="1.375" style="94" customWidth="1"/>
    <col min="1284" max="1284" width="9" style="94"/>
    <col min="1285" max="1285" width="1.625" style="94" customWidth="1"/>
    <col min="1286" max="1288" width="9" style="94"/>
    <col min="1289" max="1289" width="0.875" style="94" customWidth="1"/>
    <col min="1290" max="1290" width="9" style="94"/>
    <col min="1291" max="1291" width="1.625" style="94" customWidth="1"/>
    <col min="1292" max="1292" width="9" style="94"/>
    <col min="1293" max="1293" width="9" style="94" customWidth="1"/>
    <col min="1294" max="1294" width="9" style="94"/>
    <col min="1295" max="1295" width="9" style="94" customWidth="1"/>
    <col min="1296" max="1296" width="1.625" style="94" customWidth="1"/>
    <col min="1297" max="1300" width="9" style="94"/>
    <col min="1301" max="1301" width="1.625" style="94" customWidth="1"/>
    <col min="1302" max="1305" width="9" style="94"/>
    <col min="1306" max="1306" width="1.625" style="94" customWidth="1"/>
    <col min="1307" max="1309" width="9" style="94"/>
    <col min="1310" max="1310" width="9" style="94" customWidth="1"/>
    <col min="1311" max="1536" width="9" style="94"/>
    <col min="1537" max="1538" width="9" style="94" customWidth="1"/>
    <col min="1539" max="1539" width="1.375" style="94" customWidth="1"/>
    <col min="1540" max="1540" width="9" style="94"/>
    <col min="1541" max="1541" width="1.625" style="94" customWidth="1"/>
    <col min="1542" max="1544" width="9" style="94"/>
    <col min="1545" max="1545" width="0.875" style="94" customWidth="1"/>
    <col min="1546" max="1546" width="9" style="94"/>
    <col min="1547" max="1547" width="1.625" style="94" customWidth="1"/>
    <col min="1548" max="1548" width="9" style="94"/>
    <col min="1549" max="1549" width="9" style="94" customWidth="1"/>
    <col min="1550" max="1550" width="9" style="94"/>
    <col min="1551" max="1551" width="9" style="94" customWidth="1"/>
    <col min="1552" max="1552" width="1.625" style="94" customWidth="1"/>
    <col min="1553" max="1556" width="9" style="94"/>
    <col min="1557" max="1557" width="1.625" style="94" customWidth="1"/>
    <col min="1558" max="1561" width="9" style="94"/>
    <col min="1562" max="1562" width="1.625" style="94" customWidth="1"/>
    <col min="1563" max="1565" width="9" style="94"/>
    <col min="1566" max="1566" width="9" style="94" customWidth="1"/>
    <col min="1567" max="1792" width="9" style="94"/>
    <col min="1793" max="1794" width="9" style="94" customWidth="1"/>
    <col min="1795" max="1795" width="1.375" style="94" customWidth="1"/>
    <col min="1796" max="1796" width="9" style="94"/>
    <col min="1797" max="1797" width="1.625" style="94" customWidth="1"/>
    <col min="1798" max="1800" width="9" style="94"/>
    <col min="1801" max="1801" width="0.875" style="94" customWidth="1"/>
    <col min="1802" max="1802" width="9" style="94"/>
    <col min="1803" max="1803" width="1.625" style="94" customWidth="1"/>
    <col min="1804" max="1804" width="9" style="94"/>
    <col min="1805" max="1805" width="9" style="94" customWidth="1"/>
    <col min="1806" max="1806" width="9" style="94"/>
    <col min="1807" max="1807" width="9" style="94" customWidth="1"/>
    <col min="1808" max="1808" width="1.625" style="94" customWidth="1"/>
    <col min="1809" max="1812" width="9" style="94"/>
    <col min="1813" max="1813" width="1.625" style="94" customWidth="1"/>
    <col min="1814" max="1817" width="9" style="94"/>
    <col min="1818" max="1818" width="1.625" style="94" customWidth="1"/>
    <col min="1819" max="1821" width="9" style="94"/>
    <col min="1822" max="1822" width="9" style="94" customWidth="1"/>
    <col min="1823" max="2048" width="9" style="94"/>
    <col min="2049" max="2050" width="9" style="94" customWidth="1"/>
    <col min="2051" max="2051" width="1.375" style="94" customWidth="1"/>
    <col min="2052" max="2052" width="9" style="94"/>
    <col min="2053" max="2053" width="1.625" style="94" customWidth="1"/>
    <col min="2054" max="2056" width="9" style="94"/>
    <col min="2057" max="2057" width="0.875" style="94" customWidth="1"/>
    <col min="2058" max="2058" width="9" style="94"/>
    <col min="2059" max="2059" width="1.625" style="94" customWidth="1"/>
    <col min="2060" max="2060" width="9" style="94"/>
    <col min="2061" max="2061" width="9" style="94" customWidth="1"/>
    <col min="2062" max="2062" width="9" style="94"/>
    <col min="2063" max="2063" width="9" style="94" customWidth="1"/>
    <col min="2064" max="2064" width="1.625" style="94" customWidth="1"/>
    <col min="2065" max="2068" width="9" style="94"/>
    <col min="2069" max="2069" width="1.625" style="94" customWidth="1"/>
    <col min="2070" max="2073" width="9" style="94"/>
    <col min="2074" max="2074" width="1.625" style="94" customWidth="1"/>
    <col min="2075" max="2077" width="9" style="94"/>
    <col min="2078" max="2078" width="9" style="94" customWidth="1"/>
    <col min="2079" max="2304" width="9" style="94"/>
    <col min="2305" max="2306" width="9" style="94" customWidth="1"/>
    <col min="2307" max="2307" width="1.375" style="94" customWidth="1"/>
    <col min="2308" max="2308" width="9" style="94"/>
    <col min="2309" max="2309" width="1.625" style="94" customWidth="1"/>
    <col min="2310" max="2312" width="9" style="94"/>
    <col min="2313" max="2313" width="0.875" style="94" customWidth="1"/>
    <col min="2314" max="2314" width="9" style="94"/>
    <col min="2315" max="2315" width="1.625" style="94" customWidth="1"/>
    <col min="2316" max="2316" width="9" style="94"/>
    <col min="2317" max="2317" width="9" style="94" customWidth="1"/>
    <col min="2318" max="2318" width="9" style="94"/>
    <col min="2319" max="2319" width="9" style="94" customWidth="1"/>
    <col min="2320" max="2320" width="1.625" style="94" customWidth="1"/>
    <col min="2321" max="2324" width="9" style="94"/>
    <col min="2325" max="2325" width="1.625" style="94" customWidth="1"/>
    <col min="2326" max="2329" width="9" style="94"/>
    <col min="2330" max="2330" width="1.625" style="94" customWidth="1"/>
    <col min="2331" max="2333" width="9" style="94"/>
    <col min="2334" max="2334" width="9" style="94" customWidth="1"/>
    <col min="2335" max="2560" width="9" style="94"/>
    <col min="2561" max="2562" width="9" style="94" customWidth="1"/>
    <col min="2563" max="2563" width="1.375" style="94" customWidth="1"/>
    <col min="2564" max="2564" width="9" style="94"/>
    <col min="2565" max="2565" width="1.625" style="94" customWidth="1"/>
    <col min="2566" max="2568" width="9" style="94"/>
    <col min="2569" max="2569" width="0.875" style="94" customWidth="1"/>
    <col min="2570" max="2570" width="9" style="94"/>
    <col min="2571" max="2571" width="1.625" style="94" customWidth="1"/>
    <col min="2572" max="2572" width="9" style="94"/>
    <col min="2573" max="2573" width="9" style="94" customWidth="1"/>
    <col min="2574" max="2574" width="9" style="94"/>
    <col min="2575" max="2575" width="9" style="94" customWidth="1"/>
    <col min="2576" max="2576" width="1.625" style="94" customWidth="1"/>
    <col min="2577" max="2580" width="9" style="94"/>
    <col min="2581" max="2581" width="1.625" style="94" customWidth="1"/>
    <col min="2582" max="2585" width="9" style="94"/>
    <col min="2586" max="2586" width="1.625" style="94" customWidth="1"/>
    <col min="2587" max="2589" width="9" style="94"/>
    <col min="2590" max="2590" width="9" style="94" customWidth="1"/>
    <col min="2591" max="2816" width="9" style="94"/>
    <col min="2817" max="2818" width="9" style="94" customWidth="1"/>
    <col min="2819" max="2819" width="1.375" style="94" customWidth="1"/>
    <col min="2820" max="2820" width="9" style="94"/>
    <col min="2821" max="2821" width="1.625" style="94" customWidth="1"/>
    <col min="2822" max="2824" width="9" style="94"/>
    <col min="2825" max="2825" width="0.875" style="94" customWidth="1"/>
    <col min="2826" max="2826" width="9" style="94"/>
    <col min="2827" max="2827" width="1.625" style="94" customWidth="1"/>
    <col min="2828" max="2828" width="9" style="94"/>
    <col min="2829" max="2829" width="9" style="94" customWidth="1"/>
    <col min="2830" max="2830" width="9" style="94"/>
    <col min="2831" max="2831" width="9" style="94" customWidth="1"/>
    <col min="2832" max="2832" width="1.625" style="94" customWidth="1"/>
    <col min="2833" max="2836" width="9" style="94"/>
    <col min="2837" max="2837" width="1.625" style="94" customWidth="1"/>
    <col min="2838" max="2841" width="9" style="94"/>
    <col min="2842" max="2842" width="1.625" style="94" customWidth="1"/>
    <col min="2843" max="2845" width="9" style="94"/>
    <col min="2846" max="2846" width="9" style="94" customWidth="1"/>
    <col min="2847" max="3072" width="9" style="94"/>
    <col min="3073" max="3074" width="9" style="94" customWidth="1"/>
    <col min="3075" max="3075" width="1.375" style="94" customWidth="1"/>
    <col min="3076" max="3076" width="9" style="94"/>
    <col min="3077" max="3077" width="1.625" style="94" customWidth="1"/>
    <col min="3078" max="3080" width="9" style="94"/>
    <col min="3081" max="3081" width="0.875" style="94" customWidth="1"/>
    <col min="3082" max="3082" width="9" style="94"/>
    <col min="3083" max="3083" width="1.625" style="94" customWidth="1"/>
    <col min="3084" max="3084" width="9" style="94"/>
    <col min="3085" max="3085" width="9" style="94" customWidth="1"/>
    <col min="3086" max="3086" width="9" style="94"/>
    <col min="3087" max="3087" width="9" style="94" customWidth="1"/>
    <col min="3088" max="3088" width="1.625" style="94" customWidth="1"/>
    <col min="3089" max="3092" width="9" style="94"/>
    <col min="3093" max="3093" width="1.625" style="94" customWidth="1"/>
    <col min="3094" max="3097" width="9" style="94"/>
    <col min="3098" max="3098" width="1.625" style="94" customWidth="1"/>
    <col min="3099" max="3101" width="9" style="94"/>
    <col min="3102" max="3102" width="9" style="94" customWidth="1"/>
    <col min="3103" max="3328" width="9" style="94"/>
    <col min="3329" max="3330" width="9" style="94" customWidth="1"/>
    <col min="3331" max="3331" width="1.375" style="94" customWidth="1"/>
    <col min="3332" max="3332" width="9" style="94"/>
    <col min="3333" max="3333" width="1.625" style="94" customWidth="1"/>
    <col min="3334" max="3336" width="9" style="94"/>
    <col min="3337" max="3337" width="0.875" style="94" customWidth="1"/>
    <col min="3338" max="3338" width="9" style="94"/>
    <col min="3339" max="3339" width="1.625" style="94" customWidth="1"/>
    <col min="3340" max="3340" width="9" style="94"/>
    <col min="3341" max="3341" width="9" style="94" customWidth="1"/>
    <col min="3342" max="3342" width="9" style="94"/>
    <col min="3343" max="3343" width="9" style="94" customWidth="1"/>
    <col min="3344" max="3344" width="1.625" style="94" customWidth="1"/>
    <col min="3345" max="3348" width="9" style="94"/>
    <col min="3349" max="3349" width="1.625" style="94" customWidth="1"/>
    <col min="3350" max="3353" width="9" style="94"/>
    <col min="3354" max="3354" width="1.625" style="94" customWidth="1"/>
    <col min="3355" max="3357" width="9" style="94"/>
    <col min="3358" max="3358" width="9" style="94" customWidth="1"/>
    <col min="3359" max="3584" width="9" style="94"/>
    <col min="3585" max="3586" width="9" style="94" customWidth="1"/>
    <col min="3587" max="3587" width="1.375" style="94" customWidth="1"/>
    <col min="3588" max="3588" width="9" style="94"/>
    <col min="3589" max="3589" width="1.625" style="94" customWidth="1"/>
    <col min="3590" max="3592" width="9" style="94"/>
    <col min="3593" max="3593" width="0.875" style="94" customWidth="1"/>
    <col min="3594" max="3594" width="9" style="94"/>
    <col min="3595" max="3595" width="1.625" style="94" customWidth="1"/>
    <col min="3596" max="3596" width="9" style="94"/>
    <col min="3597" max="3597" width="9" style="94" customWidth="1"/>
    <col min="3598" max="3598" width="9" style="94"/>
    <col min="3599" max="3599" width="9" style="94" customWidth="1"/>
    <col min="3600" max="3600" width="1.625" style="94" customWidth="1"/>
    <col min="3601" max="3604" width="9" style="94"/>
    <col min="3605" max="3605" width="1.625" style="94" customWidth="1"/>
    <col min="3606" max="3609" width="9" style="94"/>
    <col min="3610" max="3610" width="1.625" style="94" customWidth="1"/>
    <col min="3611" max="3613" width="9" style="94"/>
    <col min="3614" max="3614" width="9" style="94" customWidth="1"/>
    <col min="3615" max="3840" width="9" style="94"/>
    <col min="3841" max="3842" width="9" style="94" customWidth="1"/>
    <col min="3843" max="3843" width="1.375" style="94" customWidth="1"/>
    <col min="3844" max="3844" width="9" style="94"/>
    <col min="3845" max="3845" width="1.625" style="94" customWidth="1"/>
    <col min="3846" max="3848" width="9" style="94"/>
    <col min="3849" max="3849" width="0.875" style="94" customWidth="1"/>
    <col min="3850" max="3850" width="9" style="94"/>
    <col min="3851" max="3851" width="1.625" style="94" customWidth="1"/>
    <col min="3852" max="3852" width="9" style="94"/>
    <col min="3853" max="3853" width="9" style="94" customWidth="1"/>
    <col min="3854" max="3854" width="9" style="94"/>
    <col min="3855" max="3855" width="9" style="94" customWidth="1"/>
    <col min="3856" max="3856" width="1.625" style="94" customWidth="1"/>
    <col min="3857" max="3860" width="9" style="94"/>
    <col min="3861" max="3861" width="1.625" style="94" customWidth="1"/>
    <col min="3862" max="3865" width="9" style="94"/>
    <col min="3866" max="3866" width="1.625" style="94" customWidth="1"/>
    <col min="3867" max="3869" width="9" style="94"/>
    <col min="3870" max="3870" width="9" style="94" customWidth="1"/>
    <col min="3871" max="4096" width="9" style="94"/>
    <col min="4097" max="4098" width="9" style="94" customWidth="1"/>
    <col min="4099" max="4099" width="1.375" style="94" customWidth="1"/>
    <col min="4100" max="4100" width="9" style="94"/>
    <col min="4101" max="4101" width="1.625" style="94" customWidth="1"/>
    <col min="4102" max="4104" width="9" style="94"/>
    <col min="4105" max="4105" width="0.875" style="94" customWidth="1"/>
    <col min="4106" max="4106" width="9" style="94"/>
    <col min="4107" max="4107" width="1.625" style="94" customWidth="1"/>
    <col min="4108" max="4108" width="9" style="94"/>
    <col min="4109" max="4109" width="9" style="94" customWidth="1"/>
    <col min="4110" max="4110" width="9" style="94"/>
    <col min="4111" max="4111" width="9" style="94" customWidth="1"/>
    <col min="4112" max="4112" width="1.625" style="94" customWidth="1"/>
    <col min="4113" max="4116" width="9" style="94"/>
    <col min="4117" max="4117" width="1.625" style="94" customWidth="1"/>
    <col min="4118" max="4121" width="9" style="94"/>
    <col min="4122" max="4122" width="1.625" style="94" customWidth="1"/>
    <col min="4123" max="4125" width="9" style="94"/>
    <col min="4126" max="4126" width="9" style="94" customWidth="1"/>
    <col min="4127" max="4352" width="9" style="94"/>
    <col min="4353" max="4354" width="9" style="94" customWidth="1"/>
    <col min="4355" max="4355" width="1.375" style="94" customWidth="1"/>
    <col min="4356" max="4356" width="9" style="94"/>
    <col min="4357" max="4357" width="1.625" style="94" customWidth="1"/>
    <col min="4358" max="4360" width="9" style="94"/>
    <col min="4361" max="4361" width="0.875" style="94" customWidth="1"/>
    <col min="4362" max="4362" width="9" style="94"/>
    <col min="4363" max="4363" width="1.625" style="94" customWidth="1"/>
    <col min="4364" max="4364" width="9" style="94"/>
    <col min="4365" max="4365" width="9" style="94" customWidth="1"/>
    <col min="4366" max="4366" width="9" style="94"/>
    <col min="4367" max="4367" width="9" style="94" customWidth="1"/>
    <col min="4368" max="4368" width="1.625" style="94" customWidth="1"/>
    <col min="4369" max="4372" width="9" style="94"/>
    <col min="4373" max="4373" width="1.625" style="94" customWidth="1"/>
    <col min="4374" max="4377" width="9" style="94"/>
    <col min="4378" max="4378" width="1.625" style="94" customWidth="1"/>
    <col min="4379" max="4381" width="9" style="94"/>
    <col min="4382" max="4382" width="9" style="94" customWidth="1"/>
    <col min="4383" max="4608" width="9" style="94"/>
    <col min="4609" max="4610" width="9" style="94" customWidth="1"/>
    <col min="4611" max="4611" width="1.375" style="94" customWidth="1"/>
    <col min="4612" max="4612" width="9" style="94"/>
    <col min="4613" max="4613" width="1.625" style="94" customWidth="1"/>
    <col min="4614" max="4616" width="9" style="94"/>
    <col min="4617" max="4617" width="0.875" style="94" customWidth="1"/>
    <col min="4618" max="4618" width="9" style="94"/>
    <col min="4619" max="4619" width="1.625" style="94" customWidth="1"/>
    <col min="4620" max="4620" width="9" style="94"/>
    <col min="4621" max="4621" width="9" style="94" customWidth="1"/>
    <col min="4622" max="4622" width="9" style="94"/>
    <col min="4623" max="4623" width="9" style="94" customWidth="1"/>
    <col min="4624" max="4624" width="1.625" style="94" customWidth="1"/>
    <col min="4625" max="4628" width="9" style="94"/>
    <col min="4629" max="4629" width="1.625" style="94" customWidth="1"/>
    <col min="4630" max="4633" width="9" style="94"/>
    <col min="4634" max="4634" width="1.625" style="94" customWidth="1"/>
    <col min="4635" max="4637" width="9" style="94"/>
    <col min="4638" max="4638" width="9" style="94" customWidth="1"/>
    <col min="4639" max="4864" width="9" style="94"/>
    <col min="4865" max="4866" width="9" style="94" customWidth="1"/>
    <col min="4867" max="4867" width="1.375" style="94" customWidth="1"/>
    <col min="4868" max="4868" width="9" style="94"/>
    <col min="4869" max="4869" width="1.625" style="94" customWidth="1"/>
    <col min="4870" max="4872" width="9" style="94"/>
    <col min="4873" max="4873" width="0.875" style="94" customWidth="1"/>
    <col min="4874" max="4874" width="9" style="94"/>
    <col min="4875" max="4875" width="1.625" style="94" customWidth="1"/>
    <col min="4876" max="4876" width="9" style="94"/>
    <col min="4877" max="4877" width="9" style="94" customWidth="1"/>
    <col min="4878" max="4878" width="9" style="94"/>
    <col min="4879" max="4879" width="9" style="94" customWidth="1"/>
    <col min="4880" max="4880" width="1.625" style="94" customWidth="1"/>
    <col min="4881" max="4884" width="9" style="94"/>
    <col min="4885" max="4885" width="1.625" style="94" customWidth="1"/>
    <col min="4886" max="4889" width="9" style="94"/>
    <col min="4890" max="4890" width="1.625" style="94" customWidth="1"/>
    <col min="4891" max="4893" width="9" style="94"/>
    <col min="4894" max="4894" width="9" style="94" customWidth="1"/>
    <col min="4895" max="5120" width="9" style="94"/>
    <col min="5121" max="5122" width="9" style="94" customWidth="1"/>
    <col min="5123" max="5123" width="1.375" style="94" customWidth="1"/>
    <col min="5124" max="5124" width="9" style="94"/>
    <col min="5125" max="5125" width="1.625" style="94" customWidth="1"/>
    <col min="5126" max="5128" width="9" style="94"/>
    <col min="5129" max="5129" width="0.875" style="94" customWidth="1"/>
    <col min="5130" max="5130" width="9" style="94"/>
    <col min="5131" max="5131" width="1.625" style="94" customWidth="1"/>
    <col min="5132" max="5132" width="9" style="94"/>
    <col min="5133" max="5133" width="9" style="94" customWidth="1"/>
    <col min="5134" max="5134" width="9" style="94"/>
    <col min="5135" max="5135" width="9" style="94" customWidth="1"/>
    <col min="5136" max="5136" width="1.625" style="94" customWidth="1"/>
    <col min="5137" max="5140" width="9" style="94"/>
    <col min="5141" max="5141" width="1.625" style="94" customWidth="1"/>
    <col min="5142" max="5145" width="9" style="94"/>
    <col min="5146" max="5146" width="1.625" style="94" customWidth="1"/>
    <col min="5147" max="5149" width="9" style="94"/>
    <col min="5150" max="5150" width="9" style="94" customWidth="1"/>
    <col min="5151" max="5376" width="9" style="94"/>
    <col min="5377" max="5378" width="9" style="94" customWidth="1"/>
    <col min="5379" max="5379" width="1.375" style="94" customWidth="1"/>
    <col min="5380" max="5380" width="9" style="94"/>
    <col min="5381" max="5381" width="1.625" style="94" customWidth="1"/>
    <col min="5382" max="5384" width="9" style="94"/>
    <col min="5385" max="5385" width="0.875" style="94" customWidth="1"/>
    <col min="5386" max="5386" width="9" style="94"/>
    <col min="5387" max="5387" width="1.625" style="94" customWidth="1"/>
    <col min="5388" max="5388" width="9" style="94"/>
    <col min="5389" max="5389" width="9" style="94" customWidth="1"/>
    <col min="5390" max="5390" width="9" style="94"/>
    <col min="5391" max="5391" width="9" style="94" customWidth="1"/>
    <col min="5392" max="5392" width="1.625" style="94" customWidth="1"/>
    <col min="5393" max="5396" width="9" style="94"/>
    <col min="5397" max="5397" width="1.625" style="94" customWidth="1"/>
    <col min="5398" max="5401" width="9" style="94"/>
    <col min="5402" max="5402" width="1.625" style="94" customWidth="1"/>
    <col min="5403" max="5405" width="9" style="94"/>
    <col min="5406" max="5406" width="9" style="94" customWidth="1"/>
    <col min="5407" max="5632" width="9" style="94"/>
    <col min="5633" max="5634" width="9" style="94" customWidth="1"/>
    <col min="5635" max="5635" width="1.375" style="94" customWidth="1"/>
    <col min="5636" max="5636" width="9" style="94"/>
    <col min="5637" max="5637" width="1.625" style="94" customWidth="1"/>
    <col min="5638" max="5640" width="9" style="94"/>
    <col min="5641" max="5641" width="0.875" style="94" customWidth="1"/>
    <col min="5642" max="5642" width="9" style="94"/>
    <col min="5643" max="5643" width="1.625" style="94" customWidth="1"/>
    <col min="5644" max="5644" width="9" style="94"/>
    <col min="5645" max="5645" width="9" style="94" customWidth="1"/>
    <col min="5646" max="5646" width="9" style="94"/>
    <col min="5647" max="5647" width="9" style="94" customWidth="1"/>
    <col min="5648" max="5648" width="1.625" style="94" customWidth="1"/>
    <col min="5649" max="5652" width="9" style="94"/>
    <col min="5653" max="5653" width="1.625" style="94" customWidth="1"/>
    <col min="5654" max="5657" width="9" style="94"/>
    <col min="5658" max="5658" width="1.625" style="94" customWidth="1"/>
    <col min="5659" max="5661" width="9" style="94"/>
    <col min="5662" max="5662" width="9" style="94" customWidth="1"/>
    <col min="5663" max="5888" width="9" style="94"/>
    <col min="5889" max="5890" width="9" style="94" customWidth="1"/>
    <col min="5891" max="5891" width="1.375" style="94" customWidth="1"/>
    <col min="5892" max="5892" width="9" style="94"/>
    <col min="5893" max="5893" width="1.625" style="94" customWidth="1"/>
    <col min="5894" max="5896" width="9" style="94"/>
    <col min="5897" max="5897" width="0.875" style="94" customWidth="1"/>
    <col min="5898" max="5898" width="9" style="94"/>
    <col min="5899" max="5899" width="1.625" style="94" customWidth="1"/>
    <col min="5900" max="5900" width="9" style="94"/>
    <col min="5901" max="5901" width="9" style="94" customWidth="1"/>
    <col min="5902" max="5902" width="9" style="94"/>
    <col min="5903" max="5903" width="9" style="94" customWidth="1"/>
    <col min="5904" max="5904" width="1.625" style="94" customWidth="1"/>
    <col min="5905" max="5908" width="9" style="94"/>
    <col min="5909" max="5909" width="1.625" style="94" customWidth="1"/>
    <col min="5910" max="5913" width="9" style="94"/>
    <col min="5914" max="5914" width="1.625" style="94" customWidth="1"/>
    <col min="5915" max="5917" width="9" style="94"/>
    <col min="5918" max="5918" width="9" style="94" customWidth="1"/>
    <col min="5919" max="6144" width="9" style="94"/>
    <col min="6145" max="6146" width="9" style="94" customWidth="1"/>
    <col min="6147" max="6147" width="1.375" style="94" customWidth="1"/>
    <col min="6148" max="6148" width="9" style="94"/>
    <col min="6149" max="6149" width="1.625" style="94" customWidth="1"/>
    <col min="6150" max="6152" width="9" style="94"/>
    <col min="6153" max="6153" width="0.875" style="94" customWidth="1"/>
    <col min="6154" max="6154" width="9" style="94"/>
    <col min="6155" max="6155" width="1.625" style="94" customWidth="1"/>
    <col min="6156" max="6156" width="9" style="94"/>
    <col min="6157" max="6157" width="9" style="94" customWidth="1"/>
    <col min="6158" max="6158" width="9" style="94"/>
    <col min="6159" max="6159" width="9" style="94" customWidth="1"/>
    <col min="6160" max="6160" width="1.625" style="94" customWidth="1"/>
    <col min="6161" max="6164" width="9" style="94"/>
    <col min="6165" max="6165" width="1.625" style="94" customWidth="1"/>
    <col min="6166" max="6169" width="9" style="94"/>
    <col min="6170" max="6170" width="1.625" style="94" customWidth="1"/>
    <col min="6171" max="6173" width="9" style="94"/>
    <col min="6174" max="6174" width="9" style="94" customWidth="1"/>
    <col min="6175" max="6400" width="9" style="94"/>
    <col min="6401" max="6402" width="9" style="94" customWidth="1"/>
    <col min="6403" max="6403" width="1.375" style="94" customWidth="1"/>
    <col min="6404" max="6404" width="9" style="94"/>
    <col min="6405" max="6405" width="1.625" style="94" customWidth="1"/>
    <col min="6406" max="6408" width="9" style="94"/>
    <col min="6409" max="6409" width="0.875" style="94" customWidth="1"/>
    <col min="6410" max="6410" width="9" style="94"/>
    <col min="6411" max="6411" width="1.625" style="94" customWidth="1"/>
    <col min="6412" max="6412" width="9" style="94"/>
    <col min="6413" max="6413" width="9" style="94" customWidth="1"/>
    <col min="6414" max="6414" width="9" style="94"/>
    <col min="6415" max="6415" width="9" style="94" customWidth="1"/>
    <col min="6416" max="6416" width="1.625" style="94" customWidth="1"/>
    <col min="6417" max="6420" width="9" style="94"/>
    <col min="6421" max="6421" width="1.625" style="94" customWidth="1"/>
    <col min="6422" max="6425" width="9" style="94"/>
    <col min="6426" max="6426" width="1.625" style="94" customWidth="1"/>
    <col min="6427" max="6429" width="9" style="94"/>
    <col min="6430" max="6430" width="9" style="94" customWidth="1"/>
    <col min="6431" max="6656" width="9" style="94"/>
    <col min="6657" max="6658" width="9" style="94" customWidth="1"/>
    <col min="6659" max="6659" width="1.375" style="94" customWidth="1"/>
    <col min="6660" max="6660" width="9" style="94"/>
    <col min="6661" max="6661" width="1.625" style="94" customWidth="1"/>
    <col min="6662" max="6664" width="9" style="94"/>
    <col min="6665" max="6665" width="0.875" style="94" customWidth="1"/>
    <col min="6666" max="6666" width="9" style="94"/>
    <col min="6667" max="6667" width="1.625" style="94" customWidth="1"/>
    <col min="6668" max="6668" width="9" style="94"/>
    <col min="6669" max="6669" width="9" style="94" customWidth="1"/>
    <col min="6670" max="6670" width="9" style="94"/>
    <col min="6671" max="6671" width="9" style="94" customWidth="1"/>
    <col min="6672" max="6672" width="1.625" style="94" customWidth="1"/>
    <col min="6673" max="6676" width="9" style="94"/>
    <col min="6677" max="6677" width="1.625" style="94" customWidth="1"/>
    <col min="6678" max="6681" width="9" style="94"/>
    <col min="6682" max="6682" width="1.625" style="94" customWidth="1"/>
    <col min="6683" max="6685" width="9" style="94"/>
    <col min="6686" max="6686" width="9" style="94" customWidth="1"/>
    <col min="6687" max="6912" width="9" style="94"/>
    <col min="6913" max="6914" width="9" style="94" customWidth="1"/>
    <col min="6915" max="6915" width="1.375" style="94" customWidth="1"/>
    <col min="6916" max="6916" width="9" style="94"/>
    <col min="6917" max="6917" width="1.625" style="94" customWidth="1"/>
    <col min="6918" max="6920" width="9" style="94"/>
    <col min="6921" max="6921" width="0.875" style="94" customWidth="1"/>
    <col min="6922" max="6922" width="9" style="94"/>
    <col min="6923" max="6923" width="1.625" style="94" customWidth="1"/>
    <col min="6924" max="6924" width="9" style="94"/>
    <col min="6925" max="6925" width="9" style="94" customWidth="1"/>
    <col min="6926" max="6926" width="9" style="94"/>
    <col min="6927" max="6927" width="9" style="94" customWidth="1"/>
    <col min="6928" max="6928" width="1.625" style="94" customWidth="1"/>
    <col min="6929" max="6932" width="9" style="94"/>
    <col min="6933" max="6933" width="1.625" style="94" customWidth="1"/>
    <col min="6934" max="6937" width="9" style="94"/>
    <col min="6938" max="6938" width="1.625" style="94" customWidth="1"/>
    <col min="6939" max="6941" width="9" style="94"/>
    <col min="6942" max="6942" width="9" style="94" customWidth="1"/>
    <col min="6943" max="7168" width="9" style="94"/>
    <col min="7169" max="7170" width="9" style="94" customWidth="1"/>
    <col min="7171" max="7171" width="1.375" style="94" customWidth="1"/>
    <col min="7172" max="7172" width="9" style="94"/>
    <col min="7173" max="7173" width="1.625" style="94" customWidth="1"/>
    <col min="7174" max="7176" width="9" style="94"/>
    <col min="7177" max="7177" width="0.875" style="94" customWidth="1"/>
    <col min="7178" max="7178" width="9" style="94"/>
    <col min="7179" max="7179" width="1.625" style="94" customWidth="1"/>
    <col min="7180" max="7180" width="9" style="94"/>
    <col min="7181" max="7181" width="9" style="94" customWidth="1"/>
    <col min="7182" max="7182" width="9" style="94"/>
    <col min="7183" max="7183" width="9" style="94" customWidth="1"/>
    <col min="7184" max="7184" width="1.625" style="94" customWidth="1"/>
    <col min="7185" max="7188" width="9" style="94"/>
    <col min="7189" max="7189" width="1.625" style="94" customWidth="1"/>
    <col min="7190" max="7193" width="9" style="94"/>
    <col min="7194" max="7194" width="1.625" style="94" customWidth="1"/>
    <col min="7195" max="7197" width="9" style="94"/>
    <col min="7198" max="7198" width="9" style="94" customWidth="1"/>
    <col min="7199" max="7424" width="9" style="94"/>
    <col min="7425" max="7426" width="9" style="94" customWidth="1"/>
    <col min="7427" max="7427" width="1.375" style="94" customWidth="1"/>
    <col min="7428" max="7428" width="9" style="94"/>
    <col min="7429" max="7429" width="1.625" style="94" customWidth="1"/>
    <col min="7430" max="7432" width="9" style="94"/>
    <col min="7433" max="7433" width="0.875" style="94" customWidth="1"/>
    <col min="7434" max="7434" width="9" style="94"/>
    <col min="7435" max="7435" width="1.625" style="94" customWidth="1"/>
    <col min="7436" max="7436" width="9" style="94"/>
    <col min="7437" max="7437" width="9" style="94" customWidth="1"/>
    <col min="7438" max="7438" width="9" style="94"/>
    <col min="7439" max="7439" width="9" style="94" customWidth="1"/>
    <col min="7440" max="7440" width="1.625" style="94" customWidth="1"/>
    <col min="7441" max="7444" width="9" style="94"/>
    <col min="7445" max="7445" width="1.625" style="94" customWidth="1"/>
    <col min="7446" max="7449" width="9" style="94"/>
    <col min="7450" max="7450" width="1.625" style="94" customWidth="1"/>
    <col min="7451" max="7453" width="9" style="94"/>
    <col min="7454" max="7454" width="9" style="94" customWidth="1"/>
    <col min="7455" max="7680" width="9" style="94"/>
    <col min="7681" max="7682" width="9" style="94" customWidth="1"/>
    <col min="7683" max="7683" width="1.375" style="94" customWidth="1"/>
    <col min="7684" max="7684" width="9" style="94"/>
    <col min="7685" max="7685" width="1.625" style="94" customWidth="1"/>
    <col min="7686" max="7688" width="9" style="94"/>
    <col min="7689" max="7689" width="0.875" style="94" customWidth="1"/>
    <col min="7690" max="7690" width="9" style="94"/>
    <col min="7691" max="7691" width="1.625" style="94" customWidth="1"/>
    <col min="7692" max="7692" width="9" style="94"/>
    <col min="7693" max="7693" width="9" style="94" customWidth="1"/>
    <col min="7694" max="7694" width="9" style="94"/>
    <col min="7695" max="7695" width="9" style="94" customWidth="1"/>
    <col min="7696" max="7696" width="1.625" style="94" customWidth="1"/>
    <col min="7697" max="7700" width="9" style="94"/>
    <col min="7701" max="7701" width="1.625" style="94" customWidth="1"/>
    <col min="7702" max="7705" width="9" style="94"/>
    <col min="7706" max="7706" width="1.625" style="94" customWidth="1"/>
    <col min="7707" max="7709" width="9" style="94"/>
    <col min="7710" max="7710" width="9" style="94" customWidth="1"/>
    <col min="7711" max="7936" width="9" style="94"/>
    <col min="7937" max="7938" width="9" style="94" customWidth="1"/>
    <col min="7939" max="7939" width="1.375" style="94" customWidth="1"/>
    <col min="7940" max="7940" width="9" style="94"/>
    <col min="7941" max="7941" width="1.625" style="94" customWidth="1"/>
    <col min="7942" max="7944" width="9" style="94"/>
    <col min="7945" max="7945" width="0.875" style="94" customWidth="1"/>
    <col min="7946" max="7946" width="9" style="94"/>
    <col min="7947" max="7947" width="1.625" style="94" customWidth="1"/>
    <col min="7948" max="7948" width="9" style="94"/>
    <col min="7949" max="7949" width="9" style="94" customWidth="1"/>
    <col min="7950" max="7950" width="9" style="94"/>
    <col min="7951" max="7951" width="9" style="94" customWidth="1"/>
    <col min="7952" max="7952" width="1.625" style="94" customWidth="1"/>
    <col min="7953" max="7956" width="9" style="94"/>
    <col min="7957" max="7957" width="1.625" style="94" customWidth="1"/>
    <col min="7958" max="7961" width="9" style="94"/>
    <col min="7962" max="7962" width="1.625" style="94" customWidth="1"/>
    <col min="7963" max="7965" width="9" style="94"/>
    <col min="7966" max="7966" width="9" style="94" customWidth="1"/>
    <col min="7967" max="8192" width="9" style="94"/>
    <col min="8193" max="8194" width="9" style="94" customWidth="1"/>
    <col min="8195" max="8195" width="1.375" style="94" customWidth="1"/>
    <col min="8196" max="8196" width="9" style="94"/>
    <col min="8197" max="8197" width="1.625" style="94" customWidth="1"/>
    <col min="8198" max="8200" width="9" style="94"/>
    <col min="8201" max="8201" width="0.875" style="94" customWidth="1"/>
    <col min="8202" max="8202" width="9" style="94"/>
    <col min="8203" max="8203" width="1.625" style="94" customWidth="1"/>
    <col min="8204" max="8204" width="9" style="94"/>
    <col min="8205" max="8205" width="9" style="94" customWidth="1"/>
    <col min="8206" max="8206" width="9" style="94"/>
    <col min="8207" max="8207" width="9" style="94" customWidth="1"/>
    <col min="8208" max="8208" width="1.625" style="94" customWidth="1"/>
    <col min="8209" max="8212" width="9" style="94"/>
    <col min="8213" max="8213" width="1.625" style="94" customWidth="1"/>
    <col min="8214" max="8217" width="9" style="94"/>
    <col min="8218" max="8218" width="1.625" style="94" customWidth="1"/>
    <col min="8219" max="8221" width="9" style="94"/>
    <col min="8222" max="8222" width="9" style="94" customWidth="1"/>
    <col min="8223" max="8448" width="9" style="94"/>
    <col min="8449" max="8450" width="9" style="94" customWidth="1"/>
    <col min="8451" max="8451" width="1.375" style="94" customWidth="1"/>
    <col min="8452" max="8452" width="9" style="94"/>
    <col min="8453" max="8453" width="1.625" style="94" customWidth="1"/>
    <col min="8454" max="8456" width="9" style="94"/>
    <col min="8457" max="8457" width="0.875" style="94" customWidth="1"/>
    <col min="8458" max="8458" width="9" style="94"/>
    <col min="8459" max="8459" width="1.625" style="94" customWidth="1"/>
    <col min="8460" max="8460" width="9" style="94"/>
    <col min="8461" max="8461" width="9" style="94" customWidth="1"/>
    <col min="8462" max="8462" width="9" style="94"/>
    <col min="8463" max="8463" width="9" style="94" customWidth="1"/>
    <col min="8464" max="8464" width="1.625" style="94" customWidth="1"/>
    <col min="8465" max="8468" width="9" style="94"/>
    <col min="8469" max="8469" width="1.625" style="94" customWidth="1"/>
    <col min="8470" max="8473" width="9" style="94"/>
    <col min="8474" max="8474" width="1.625" style="94" customWidth="1"/>
    <col min="8475" max="8477" width="9" style="94"/>
    <col min="8478" max="8478" width="9" style="94" customWidth="1"/>
    <col min="8479" max="8704" width="9" style="94"/>
    <col min="8705" max="8706" width="9" style="94" customWidth="1"/>
    <col min="8707" max="8707" width="1.375" style="94" customWidth="1"/>
    <col min="8708" max="8708" width="9" style="94"/>
    <col min="8709" max="8709" width="1.625" style="94" customWidth="1"/>
    <col min="8710" max="8712" width="9" style="94"/>
    <col min="8713" max="8713" width="0.875" style="94" customWidth="1"/>
    <col min="8714" max="8714" width="9" style="94"/>
    <col min="8715" max="8715" width="1.625" style="94" customWidth="1"/>
    <col min="8716" max="8716" width="9" style="94"/>
    <col min="8717" max="8717" width="9" style="94" customWidth="1"/>
    <col min="8718" max="8718" width="9" style="94"/>
    <col min="8719" max="8719" width="9" style="94" customWidth="1"/>
    <col min="8720" max="8720" width="1.625" style="94" customWidth="1"/>
    <col min="8721" max="8724" width="9" style="94"/>
    <col min="8725" max="8725" width="1.625" style="94" customWidth="1"/>
    <col min="8726" max="8729" width="9" style="94"/>
    <col min="8730" max="8730" width="1.625" style="94" customWidth="1"/>
    <col min="8731" max="8733" width="9" style="94"/>
    <col min="8734" max="8734" width="9" style="94" customWidth="1"/>
    <col min="8735" max="8960" width="9" style="94"/>
    <col min="8961" max="8962" width="9" style="94" customWidth="1"/>
    <col min="8963" max="8963" width="1.375" style="94" customWidth="1"/>
    <col min="8964" max="8964" width="9" style="94"/>
    <col min="8965" max="8965" width="1.625" style="94" customWidth="1"/>
    <col min="8966" max="8968" width="9" style="94"/>
    <col min="8969" max="8969" width="0.875" style="94" customWidth="1"/>
    <col min="8970" max="8970" width="9" style="94"/>
    <col min="8971" max="8971" width="1.625" style="94" customWidth="1"/>
    <col min="8972" max="8972" width="9" style="94"/>
    <col min="8973" max="8973" width="9" style="94" customWidth="1"/>
    <col min="8974" max="8974" width="9" style="94"/>
    <col min="8975" max="8975" width="9" style="94" customWidth="1"/>
    <col min="8976" max="8976" width="1.625" style="94" customWidth="1"/>
    <col min="8977" max="8980" width="9" style="94"/>
    <col min="8981" max="8981" width="1.625" style="94" customWidth="1"/>
    <col min="8982" max="8985" width="9" style="94"/>
    <col min="8986" max="8986" width="1.625" style="94" customWidth="1"/>
    <col min="8987" max="8989" width="9" style="94"/>
    <col min="8990" max="8990" width="9" style="94" customWidth="1"/>
    <col min="8991" max="9216" width="9" style="94"/>
    <col min="9217" max="9218" width="9" style="94" customWidth="1"/>
    <col min="9219" max="9219" width="1.375" style="94" customWidth="1"/>
    <col min="9220" max="9220" width="9" style="94"/>
    <col min="9221" max="9221" width="1.625" style="94" customWidth="1"/>
    <col min="9222" max="9224" width="9" style="94"/>
    <col min="9225" max="9225" width="0.875" style="94" customWidth="1"/>
    <col min="9226" max="9226" width="9" style="94"/>
    <col min="9227" max="9227" width="1.625" style="94" customWidth="1"/>
    <col min="9228" max="9228" width="9" style="94"/>
    <col min="9229" max="9229" width="9" style="94" customWidth="1"/>
    <col min="9230" max="9230" width="9" style="94"/>
    <col min="9231" max="9231" width="9" style="94" customWidth="1"/>
    <col min="9232" max="9232" width="1.625" style="94" customWidth="1"/>
    <col min="9233" max="9236" width="9" style="94"/>
    <col min="9237" max="9237" width="1.625" style="94" customWidth="1"/>
    <col min="9238" max="9241" width="9" style="94"/>
    <col min="9242" max="9242" width="1.625" style="94" customWidth="1"/>
    <col min="9243" max="9245" width="9" style="94"/>
    <col min="9246" max="9246" width="9" style="94" customWidth="1"/>
    <col min="9247" max="9472" width="9" style="94"/>
    <col min="9473" max="9474" width="9" style="94" customWidth="1"/>
    <col min="9475" max="9475" width="1.375" style="94" customWidth="1"/>
    <col min="9476" max="9476" width="9" style="94"/>
    <col min="9477" max="9477" width="1.625" style="94" customWidth="1"/>
    <col min="9478" max="9480" width="9" style="94"/>
    <col min="9481" max="9481" width="0.875" style="94" customWidth="1"/>
    <col min="9482" max="9482" width="9" style="94"/>
    <col min="9483" max="9483" width="1.625" style="94" customWidth="1"/>
    <col min="9484" max="9484" width="9" style="94"/>
    <col min="9485" max="9485" width="9" style="94" customWidth="1"/>
    <col min="9486" max="9486" width="9" style="94"/>
    <col min="9487" max="9487" width="9" style="94" customWidth="1"/>
    <col min="9488" max="9488" width="1.625" style="94" customWidth="1"/>
    <col min="9489" max="9492" width="9" style="94"/>
    <col min="9493" max="9493" width="1.625" style="94" customWidth="1"/>
    <col min="9494" max="9497" width="9" style="94"/>
    <col min="9498" max="9498" width="1.625" style="94" customWidth="1"/>
    <col min="9499" max="9501" width="9" style="94"/>
    <col min="9502" max="9502" width="9" style="94" customWidth="1"/>
    <col min="9503" max="9728" width="9" style="94"/>
    <col min="9729" max="9730" width="9" style="94" customWidth="1"/>
    <col min="9731" max="9731" width="1.375" style="94" customWidth="1"/>
    <col min="9732" max="9732" width="9" style="94"/>
    <col min="9733" max="9733" width="1.625" style="94" customWidth="1"/>
    <col min="9734" max="9736" width="9" style="94"/>
    <col min="9737" max="9737" width="0.875" style="94" customWidth="1"/>
    <col min="9738" max="9738" width="9" style="94"/>
    <col min="9739" max="9739" width="1.625" style="94" customWidth="1"/>
    <col min="9740" max="9740" width="9" style="94"/>
    <col min="9741" max="9741" width="9" style="94" customWidth="1"/>
    <col min="9742" max="9742" width="9" style="94"/>
    <col min="9743" max="9743" width="9" style="94" customWidth="1"/>
    <col min="9744" max="9744" width="1.625" style="94" customWidth="1"/>
    <col min="9745" max="9748" width="9" style="94"/>
    <col min="9749" max="9749" width="1.625" style="94" customWidth="1"/>
    <col min="9750" max="9753" width="9" style="94"/>
    <col min="9754" max="9754" width="1.625" style="94" customWidth="1"/>
    <col min="9755" max="9757" width="9" style="94"/>
    <col min="9758" max="9758" width="9" style="94" customWidth="1"/>
    <col min="9759" max="9984" width="9" style="94"/>
    <col min="9985" max="9986" width="9" style="94" customWidth="1"/>
    <col min="9987" max="9987" width="1.375" style="94" customWidth="1"/>
    <col min="9988" max="9988" width="9" style="94"/>
    <col min="9989" max="9989" width="1.625" style="94" customWidth="1"/>
    <col min="9990" max="9992" width="9" style="94"/>
    <col min="9993" max="9993" width="0.875" style="94" customWidth="1"/>
    <col min="9994" max="9994" width="9" style="94"/>
    <col min="9995" max="9995" width="1.625" style="94" customWidth="1"/>
    <col min="9996" max="9996" width="9" style="94"/>
    <col min="9997" max="9997" width="9" style="94" customWidth="1"/>
    <col min="9998" max="9998" width="9" style="94"/>
    <col min="9999" max="9999" width="9" style="94" customWidth="1"/>
    <col min="10000" max="10000" width="1.625" style="94" customWidth="1"/>
    <col min="10001" max="10004" width="9" style="94"/>
    <col min="10005" max="10005" width="1.625" style="94" customWidth="1"/>
    <col min="10006" max="10009" width="9" style="94"/>
    <col min="10010" max="10010" width="1.625" style="94" customWidth="1"/>
    <col min="10011" max="10013" width="9" style="94"/>
    <col min="10014" max="10014" width="9" style="94" customWidth="1"/>
    <col min="10015" max="10240" width="9" style="94"/>
    <col min="10241" max="10242" width="9" style="94" customWidth="1"/>
    <col min="10243" max="10243" width="1.375" style="94" customWidth="1"/>
    <col min="10244" max="10244" width="9" style="94"/>
    <col min="10245" max="10245" width="1.625" style="94" customWidth="1"/>
    <col min="10246" max="10248" width="9" style="94"/>
    <col min="10249" max="10249" width="0.875" style="94" customWidth="1"/>
    <col min="10250" max="10250" width="9" style="94"/>
    <col min="10251" max="10251" width="1.625" style="94" customWidth="1"/>
    <col min="10252" max="10252" width="9" style="94"/>
    <col min="10253" max="10253" width="9" style="94" customWidth="1"/>
    <col min="10254" max="10254" width="9" style="94"/>
    <col min="10255" max="10255" width="9" style="94" customWidth="1"/>
    <col min="10256" max="10256" width="1.625" style="94" customWidth="1"/>
    <col min="10257" max="10260" width="9" style="94"/>
    <col min="10261" max="10261" width="1.625" style="94" customWidth="1"/>
    <col min="10262" max="10265" width="9" style="94"/>
    <col min="10266" max="10266" width="1.625" style="94" customWidth="1"/>
    <col min="10267" max="10269" width="9" style="94"/>
    <col min="10270" max="10270" width="9" style="94" customWidth="1"/>
    <col min="10271" max="10496" width="9" style="94"/>
    <col min="10497" max="10498" width="9" style="94" customWidth="1"/>
    <col min="10499" max="10499" width="1.375" style="94" customWidth="1"/>
    <col min="10500" max="10500" width="9" style="94"/>
    <col min="10501" max="10501" width="1.625" style="94" customWidth="1"/>
    <col min="10502" max="10504" width="9" style="94"/>
    <col min="10505" max="10505" width="0.875" style="94" customWidth="1"/>
    <col min="10506" max="10506" width="9" style="94"/>
    <col min="10507" max="10507" width="1.625" style="94" customWidth="1"/>
    <col min="10508" max="10508" width="9" style="94"/>
    <col min="10509" max="10509" width="9" style="94" customWidth="1"/>
    <col min="10510" max="10510" width="9" style="94"/>
    <col min="10511" max="10511" width="9" style="94" customWidth="1"/>
    <col min="10512" max="10512" width="1.625" style="94" customWidth="1"/>
    <col min="10513" max="10516" width="9" style="94"/>
    <col min="10517" max="10517" width="1.625" style="94" customWidth="1"/>
    <col min="10518" max="10521" width="9" style="94"/>
    <col min="10522" max="10522" width="1.625" style="94" customWidth="1"/>
    <col min="10523" max="10525" width="9" style="94"/>
    <col min="10526" max="10526" width="9" style="94" customWidth="1"/>
    <col min="10527" max="10752" width="9" style="94"/>
    <col min="10753" max="10754" width="9" style="94" customWidth="1"/>
    <col min="10755" max="10755" width="1.375" style="94" customWidth="1"/>
    <col min="10756" max="10756" width="9" style="94"/>
    <col min="10757" max="10757" width="1.625" style="94" customWidth="1"/>
    <col min="10758" max="10760" width="9" style="94"/>
    <col min="10761" max="10761" width="0.875" style="94" customWidth="1"/>
    <col min="10762" max="10762" width="9" style="94"/>
    <col min="10763" max="10763" width="1.625" style="94" customWidth="1"/>
    <col min="10764" max="10764" width="9" style="94"/>
    <col min="10765" max="10765" width="9" style="94" customWidth="1"/>
    <col min="10766" max="10766" width="9" style="94"/>
    <col min="10767" max="10767" width="9" style="94" customWidth="1"/>
    <col min="10768" max="10768" width="1.625" style="94" customWidth="1"/>
    <col min="10769" max="10772" width="9" style="94"/>
    <col min="10773" max="10773" width="1.625" style="94" customWidth="1"/>
    <col min="10774" max="10777" width="9" style="94"/>
    <col min="10778" max="10778" width="1.625" style="94" customWidth="1"/>
    <col min="10779" max="10781" width="9" style="94"/>
    <col min="10782" max="10782" width="9" style="94" customWidth="1"/>
    <col min="10783" max="11008" width="9" style="94"/>
    <col min="11009" max="11010" width="9" style="94" customWidth="1"/>
    <col min="11011" max="11011" width="1.375" style="94" customWidth="1"/>
    <col min="11012" max="11012" width="9" style="94"/>
    <col min="11013" max="11013" width="1.625" style="94" customWidth="1"/>
    <col min="11014" max="11016" width="9" style="94"/>
    <col min="11017" max="11017" width="0.875" style="94" customWidth="1"/>
    <col min="11018" max="11018" width="9" style="94"/>
    <col min="11019" max="11019" width="1.625" style="94" customWidth="1"/>
    <col min="11020" max="11020" width="9" style="94"/>
    <col min="11021" max="11021" width="9" style="94" customWidth="1"/>
    <col min="11022" max="11022" width="9" style="94"/>
    <col min="11023" max="11023" width="9" style="94" customWidth="1"/>
    <col min="11024" max="11024" width="1.625" style="94" customWidth="1"/>
    <col min="11025" max="11028" width="9" style="94"/>
    <col min="11029" max="11029" width="1.625" style="94" customWidth="1"/>
    <col min="11030" max="11033" width="9" style="94"/>
    <col min="11034" max="11034" width="1.625" style="94" customWidth="1"/>
    <col min="11035" max="11037" width="9" style="94"/>
    <col min="11038" max="11038" width="9" style="94" customWidth="1"/>
    <col min="11039" max="11264" width="9" style="94"/>
    <col min="11265" max="11266" width="9" style="94" customWidth="1"/>
    <col min="11267" max="11267" width="1.375" style="94" customWidth="1"/>
    <col min="11268" max="11268" width="9" style="94"/>
    <col min="11269" max="11269" width="1.625" style="94" customWidth="1"/>
    <col min="11270" max="11272" width="9" style="94"/>
    <col min="11273" max="11273" width="0.875" style="94" customWidth="1"/>
    <col min="11274" max="11274" width="9" style="94"/>
    <col min="11275" max="11275" width="1.625" style="94" customWidth="1"/>
    <col min="11276" max="11276" width="9" style="94"/>
    <col min="11277" max="11277" width="9" style="94" customWidth="1"/>
    <col min="11278" max="11278" width="9" style="94"/>
    <col min="11279" max="11279" width="9" style="94" customWidth="1"/>
    <col min="11280" max="11280" width="1.625" style="94" customWidth="1"/>
    <col min="11281" max="11284" width="9" style="94"/>
    <col min="11285" max="11285" width="1.625" style="94" customWidth="1"/>
    <col min="11286" max="11289" width="9" style="94"/>
    <col min="11290" max="11290" width="1.625" style="94" customWidth="1"/>
    <col min="11291" max="11293" width="9" style="94"/>
    <col min="11294" max="11294" width="9" style="94" customWidth="1"/>
    <col min="11295" max="11520" width="9" style="94"/>
    <col min="11521" max="11522" width="9" style="94" customWidth="1"/>
    <col min="11523" max="11523" width="1.375" style="94" customWidth="1"/>
    <col min="11524" max="11524" width="9" style="94"/>
    <col min="11525" max="11525" width="1.625" style="94" customWidth="1"/>
    <col min="11526" max="11528" width="9" style="94"/>
    <col min="11529" max="11529" width="0.875" style="94" customWidth="1"/>
    <col min="11530" max="11530" width="9" style="94"/>
    <col min="11531" max="11531" width="1.625" style="94" customWidth="1"/>
    <col min="11532" max="11532" width="9" style="94"/>
    <col min="11533" max="11533" width="9" style="94" customWidth="1"/>
    <col min="11534" max="11534" width="9" style="94"/>
    <col min="11535" max="11535" width="9" style="94" customWidth="1"/>
    <col min="11536" max="11536" width="1.625" style="94" customWidth="1"/>
    <col min="11537" max="11540" width="9" style="94"/>
    <col min="11541" max="11541" width="1.625" style="94" customWidth="1"/>
    <col min="11542" max="11545" width="9" style="94"/>
    <col min="11546" max="11546" width="1.625" style="94" customWidth="1"/>
    <col min="11547" max="11549" width="9" style="94"/>
    <col min="11550" max="11550" width="9" style="94" customWidth="1"/>
    <col min="11551" max="11776" width="9" style="94"/>
    <col min="11777" max="11778" width="9" style="94" customWidth="1"/>
    <col min="11779" max="11779" width="1.375" style="94" customWidth="1"/>
    <col min="11780" max="11780" width="9" style="94"/>
    <col min="11781" max="11781" width="1.625" style="94" customWidth="1"/>
    <col min="11782" max="11784" width="9" style="94"/>
    <col min="11785" max="11785" width="0.875" style="94" customWidth="1"/>
    <col min="11786" max="11786" width="9" style="94"/>
    <col min="11787" max="11787" width="1.625" style="94" customWidth="1"/>
    <col min="11788" max="11788" width="9" style="94"/>
    <col min="11789" max="11789" width="9" style="94" customWidth="1"/>
    <col min="11790" max="11790" width="9" style="94"/>
    <col min="11791" max="11791" width="9" style="94" customWidth="1"/>
    <col min="11792" max="11792" width="1.625" style="94" customWidth="1"/>
    <col min="11793" max="11796" width="9" style="94"/>
    <col min="11797" max="11797" width="1.625" style="94" customWidth="1"/>
    <col min="11798" max="11801" width="9" style="94"/>
    <col min="11802" max="11802" width="1.625" style="94" customWidth="1"/>
    <col min="11803" max="11805" width="9" style="94"/>
    <col min="11806" max="11806" width="9" style="94" customWidth="1"/>
    <col min="11807" max="12032" width="9" style="94"/>
    <col min="12033" max="12034" width="9" style="94" customWidth="1"/>
    <col min="12035" max="12035" width="1.375" style="94" customWidth="1"/>
    <col min="12036" max="12036" width="9" style="94"/>
    <col min="12037" max="12037" width="1.625" style="94" customWidth="1"/>
    <col min="12038" max="12040" width="9" style="94"/>
    <col min="12041" max="12041" width="0.875" style="94" customWidth="1"/>
    <col min="12042" max="12042" width="9" style="94"/>
    <col min="12043" max="12043" width="1.625" style="94" customWidth="1"/>
    <col min="12044" max="12044" width="9" style="94"/>
    <col min="12045" max="12045" width="9" style="94" customWidth="1"/>
    <col min="12046" max="12046" width="9" style="94"/>
    <col min="12047" max="12047" width="9" style="94" customWidth="1"/>
    <col min="12048" max="12048" width="1.625" style="94" customWidth="1"/>
    <col min="12049" max="12052" width="9" style="94"/>
    <col min="12053" max="12053" width="1.625" style="94" customWidth="1"/>
    <col min="12054" max="12057" width="9" style="94"/>
    <col min="12058" max="12058" width="1.625" style="94" customWidth="1"/>
    <col min="12059" max="12061" width="9" style="94"/>
    <col min="12062" max="12062" width="9" style="94" customWidth="1"/>
    <col min="12063" max="12288" width="9" style="94"/>
    <col min="12289" max="12290" width="9" style="94" customWidth="1"/>
    <col min="12291" max="12291" width="1.375" style="94" customWidth="1"/>
    <col min="12292" max="12292" width="9" style="94"/>
    <col min="12293" max="12293" width="1.625" style="94" customWidth="1"/>
    <col min="12294" max="12296" width="9" style="94"/>
    <col min="12297" max="12297" width="0.875" style="94" customWidth="1"/>
    <col min="12298" max="12298" width="9" style="94"/>
    <col min="12299" max="12299" width="1.625" style="94" customWidth="1"/>
    <col min="12300" max="12300" width="9" style="94"/>
    <col min="12301" max="12301" width="9" style="94" customWidth="1"/>
    <col min="12302" max="12302" width="9" style="94"/>
    <col min="12303" max="12303" width="9" style="94" customWidth="1"/>
    <col min="12304" max="12304" width="1.625" style="94" customWidth="1"/>
    <col min="12305" max="12308" width="9" style="94"/>
    <col min="12309" max="12309" width="1.625" style="94" customWidth="1"/>
    <col min="12310" max="12313" width="9" style="94"/>
    <col min="12314" max="12314" width="1.625" style="94" customWidth="1"/>
    <col min="12315" max="12317" width="9" style="94"/>
    <col min="12318" max="12318" width="9" style="94" customWidth="1"/>
    <col min="12319" max="12544" width="9" style="94"/>
    <col min="12545" max="12546" width="9" style="94" customWidth="1"/>
    <col min="12547" max="12547" width="1.375" style="94" customWidth="1"/>
    <col min="12548" max="12548" width="9" style="94"/>
    <col min="12549" max="12549" width="1.625" style="94" customWidth="1"/>
    <col min="12550" max="12552" width="9" style="94"/>
    <col min="12553" max="12553" width="0.875" style="94" customWidth="1"/>
    <col min="12554" max="12554" width="9" style="94"/>
    <col min="12555" max="12555" width="1.625" style="94" customWidth="1"/>
    <col min="12556" max="12556" width="9" style="94"/>
    <col min="12557" max="12557" width="9" style="94" customWidth="1"/>
    <col min="12558" max="12558" width="9" style="94"/>
    <col min="12559" max="12559" width="9" style="94" customWidth="1"/>
    <col min="12560" max="12560" width="1.625" style="94" customWidth="1"/>
    <col min="12561" max="12564" width="9" style="94"/>
    <col min="12565" max="12565" width="1.625" style="94" customWidth="1"/>
    <col min="12566" max="12569" width="9" style="94"/>
    <col min="12570" max="12570" width="1.625" style="94" customWidth="1"/>
    <col min="12571" max="12573" width="9" style="94"/>
    <col min="12574" max="12574" width="9" style="94" customWidth="1"/>
    <col min="12575" max="12800" width="9" style="94"/>
    <col min="12801" max="12802" width="9" style="94" customWidth="1"/>
    <col min="12803" max="12803" width="1.375" style="94" customWidth="1"/>
    <col min="12804" max="12804" width="9" style="94"/>
    <col min="12805" max="12805" width="1.625" style="94" customWidth="1"/>
    <col min="12806" max="12808" width="9" style="94"/>
    <col min="12809" max="12809" width="0.875" style="94" customWidth="1"/>
    <col min="12810" max="12810" width="9" style="94"/>
    <col min="12811" max="12811" width="1.625" style="94" customWidth="1"/>
    <col min="12812" max="12812" width="9" style="94"/>
    <col min="12813" max="12813" width="9" style="94" customWidth="1"/>
    <col min="12814" max="12814" width="9" style="94"/>
    <col min="12815" max="12815" width="9" style="94" customWidth="1"/>
    <col min="12816" max="12816" width="1.625" style="94" customWidth="1"/>
    <col min="12817" max="12820" width="9" style="94"/>
    <col min="12821" max="12821" width="1.625" style="94" customWidth="1"/>
    <col min="12822" max="12825" width="9" style="94"/>
    <col min="12826" max="12826" width="1.625" style="94" customWidth="1"/>
    <col min="12827" max="12829" width="9" style="94"/>
    <col min="12830" max="12830" width="9" style="94" customWidth="1"/>
    <col min="12831" max="13056" width="9" style="94"/>
    <col min="13057" max="13058" width="9" style="94" customWidth="1"/>
    <col min="13059" max="13059" width="1.375" style="94" customWidth="1"/>
    <col min="13060" max="13060" width="9" style="94"/>
    <col min="13061" max="13061" width="1.625" style="94" customWidth="1"/>
    <col min="13062" max="13064" width="9" style="94"/>
    <col min="13065" max="13065" width="0.875" style="94" customWidth="1"/>
    <col min="13066" max="13066" width="9" style="94"/>
    <col min="13067" max="13067" width="1.625" style="94" customWidth="1"/>
    <col min="13068" max="13068" width="9" style="94"/>
    <col min="13069" max="13069" width="9" style="94" customWidth="1"/>
    <col min="13070" max="13070" width="9" style="94"/>
    <col min="13071" max="13071" width="9" style="94" customWidth="1"/>
    <col min="13072" max="13072" width="1.625" style="94" customWidth="1"/>
    <col min="13073" max="13076" width="9" style="94"/>
    <col min="13077" max="13077" width="1.625" style="94" customWidth="1"/>
    <col min="13078" max="13081" width="9" style="94"/>
    <col min="13082" max="13082" width="1.625" style="94" customWidth="1"/>
    <col min="13083" max="13085" width="9" style="94"/>
    <col min="13086" max="13086" width="9" style="94" customWidth="1"/>
    <col min="13087" max="13312" width="9" style="94"/>
    <col min="13313" max="13314" width="9" style="94" customWidth="1"/>
    <col min="13315" max="13315" width="1.375" style="94" customWidth="1"/>
    <col min="13316" max="13316" width="9" style="94"/>
    <col min="13317" max="13317" width="1.625" style="94" customWidth="1"/>
    <col min="13318" max="13320" width="9" style="94"/>
    <col min="13321" max="13321" width="0.875" style="94" customWidth="1"/>
    <col min="13322" max="13322" width="9" style="94"/>
    <col min="13323" max="13323" width="1.625" style="94" customWidth="1"/>
    <col min="13324" max="13324" width="9" style="94"/>
    <col min="13325" max="13325" width="9" style="94" customWidth="1"/>
    <col min="13326" max="13326" width="9" style="94"/>
    <col min="13327" max="13327" width="9" style="94" customWidth="1"/>
    <col min="13328" max="13328" width="1.625" style="94" customWidth="1"/>
    <col min="13329" max="13332" width="9" style="94"/>
    <col min="13333" max="13333" width="1.625" style="94" customWidth="1"/>
    <col min="13334" max="13337" width="9" style="94"/>
    <col min="13338" max="13338" width="1.625" style="94" customWidth="1"/>
    <col min="13339" max="13341" width="9" style="94"/>
    <col min="13342" max="13342" width="9" style="94" customWidth="1"/>
    <col min="13343" max="13568" width="9" style="94"/>
    <col min="13569" max="13570" width="9" style="94" customWidth="1"/>
    <col min="13571" max="13571" width="1.375" style="94" customWidth="1"/>
    <col min="13572" max="13572" width="9" style="94"/>
    <col min="13573" max="13573" width="1.625" style="94" customWidth="1"/>
    <col min="13574" max="13576" width="9" style="94"/>
    <col min="13577" max="13577" width="0.875" style="94" customWidth="1"/>
    <col min="13578" max="13578" width="9" style="94"/>
    <col min="13579" max="13579" width="1.625" style="94" customWidth="1"/>
    <col min="13580" max="13580" width="9" style="94"/>
    <col min="13581" max="13581" width="9" style="94" customWidth="1"/>
    <col min="13582" max="13582" width="9" style="94"/>
    <col min="13583" max="13583" width="9" style="94" customWidth="1"/>
    <col min="13584" max="13584" width="1.625" style="94" customWidth="1"/>
    <col min="13585" max="13588" width="9" style="94"/>
    <col min="13589" max="13589" width="1.625" style="94" customWidth="1"/>
    <col min="13590" max="13593" width="9" style="94"/>
    <col min="13594" max="13594" width="1.625" style="94" customWidth="1"/>
    <col min="13595" max="13597" width="9" style="94"/>
    <col min="13598" max="13598" width="9" style="94" customWidth="1"/>
    <col min="13599" max="13824" width="9" style="94"/>
    <col min="13825" max="13826" width="9" style="94" customWidth="1"/>
    <col min="13827" max="13827" width="1.375" style="94" customWidth="1"/>
    <col min="13828" max="13828" width="9" style="94"/>
    <col min="13829" max="13829" width="1.625" style="94" customWidth="1"/>
    <col min="13830" max="13832" width="9" style="94"/>
    <col min="13833" max="13833" width="0.875" style="94" customWidth="1"/>
    <col min="13834" max="13834" width="9" style="94"/>
    <col min="13835" max="13835" width="1.625" style="94" customWidth="1"/>
    <col min="13836" max="13836" width="9" style="94"/>
    <col min="13837" max="13837" width="9" style="94" customWidth="1"/>
    <col min="13838" max="13838" width="9" style="94"/>
    <col min="13839" max="13839" width="9" style="94" customWidth="1"/>
    <col min="13840" max="13840" width="1.625" style="94" customWidth="1"/>
    <col min="13841" max="13844" width="9" style="94"/>
    <col min="13845" max="13845" width="1.625" style="94" customWidth="1"/>
    <col min="13846" max="13849" width="9" style="94"/>
    <col min="13850" max="13850" width="1.625" style="94" customWidth="1"/>
    <col min="13851" max="13853" width="9" style="94"/>
    <col min="13854" max="13854" width="9" style="94" customWidth="1"/>
    <col min="13855" max="14080" width="9" style="94"/>
    <col min="14081" max="14082" width="9" style="94" customWidth="1"/>
    <col min="14083" max="14083" width="1.375" style="94" customWidth="1"/>
    <col min="14084" max="14084" width="9" style="94"/>
    <col min="14085" max="14085" width="1.625" style="94" customWidth="1"/>
    <col min="14086" max="14088" width="9" style="94"/>
    <col min="14089" max="14089" width="0.875" style="94" customWidth="1"/>
    <col min="14090" max="14090" width="9" style="94"/>
    <col min="14091" max="14091" width="1.625" style="94" customWidth="1"/>
    <col min="14092" max="14092" width="9" style="94"/>
    <col min="14093" max="14093" width="9" style="94" customWidth="1"/>
    <col min="14094" max="14094" width="9" style="94"/>
    <col min="14095" max="14095" width="9" style="94" customWidth="1"/>
    <col min="14096" max="14096" width="1.625" style="94" customWidth="1"/>
    <col min="14097" max="14100" width="9" style="94"/>
    <col min="14101" max="14101" width="1.625" style="94" customWidth="1"/>
    <col min="14102" max="14105" width="9" style="94"/>
    <col min="14106" max="14106" width="1.625" style="94" customWidth="1"/>
    <col min="14107" max="14109" width="9" style="94"/>
    <col min="14110" max="14110" width="9" style="94" customWidth="1"/>
    <col min="14111" max="14336" width="9" style="94"/>
    <col min="14337" max="14338" width="9" style="94" customWidth="1"/>
    <col min="14339" max="14339" width="1.375" style="94" customWidth="1"/>
    <col min="14340" max="14340" width="9" style="94"/>
    <col min="14341" max="14341" width="1.625" style="94" customWidth="1"/>
    <col min="14342" max="14344" width="9" style="94"/>
    <col min="14345" max="14345" width="0.875" style="94" customWidth="1"/>
    <col min="14346" max="14346" width="9" style="94"/>
    <col min="14347" max="14347" width="1.625" style="94" customWidth="1"/>
    <col min="14348" max="14348" width="9" style="94"/>
    <col min="14349" max="14349" width="9" style="94" customWidth="1"/>
    <col min="14350" max="14350" width="9" style="94"/>
    <col min="14351" max="14351" width="9" style="94" customWidth="1"/>
    <col min="14352" max="14352" width="1.625" style="94" customWidth="1"/>
    <col min="14353" max="14356" width="9" style="94"/>
    <col min="14357" max="14357" width="1.625" style="94" customWidth="1"/>
    <col min="14358" max="14361" width="9" style="94"/>
    <col min="14362" max="14362" width="1.625" style="94" customWidth="1"/>
    <col min="14363" max="14365" width="9" style="94"/>
    <col min="14366" max="14366" width="9" style="94" customWidth="1"/>
    <col min="14367" max="14592" width="9" style="94"/>
    <col min="14593" max="14594" width="9" style="94" customWidth="1"/>
    <col min="14595" max="14595" width="1.375" style="94" customWidth="1"/>
    <col min="14596" max="14596" width="9" style="94"/>
    <col min="14597" max="14597" width="1.625" style="94" customWidth="1"/>
    <col min="14598" max="14600" width="9" style="94"/>
    <col min="14601" max="14601" width="0.875" style="94" customWidth="1"/>
    <col min="14602" max="14602" width="9" style="94"/>
    <col min="14603" max="14603" width="1.625" style="94" customWidth="1"/>
    <col min="14604" max="14604" width="9" style="94"/>
    <col min="14605" max="14605" width="9" style="94" customWidth="1"/>
    <col min="14606" max="14606" width="9" style="94"/>
    <col min="14607" max="14607" width="9" style="94" customWidth="1"/>
    <col min="14608" max="14608" width="1.625" style="94" customWidth="1"/>
    <col min="14609" max="14612" width="9" style="94"/>
    <col min="14613" max="14613" width="1.625" style="94" customWidth="1"/>
    <col min="14614" max="14617" width="9" style="94"/>
    <col min="14618" max="14618" width="1.625" style="94" customWidth="1"/>
    <col min="14619" max="14621" width="9" style="94"/>
    <col min="14622" max="14622" width="9" style="94" customWidth="1"/>
    <col min="14623" max="14848" width="9" style="94"/>
    <col min="14849" max="14850" width="9" style="94" customWidth="1"/>
    <col min="14851" max="14851" width="1.375" style="94" customWidth="1"/>
    <col min="14852" max="14852" width="9" style="94"/>
    <col min="14853" max="14853" width="1.625" style="94" customWidth="1"/>
    <col min="14854" max="14856" width="9" style="94"/>
    <col min="14857" max="14857" width="0.875" style="94" customWidth="1"/>
    <col min="14858" max="14858" width="9" style="94"/>
    <col min="14859" max="14859" width="1.625" style="94" customWidth="1"/>
    <col min="14860" max="14860" width="9" style="94"/>
    <col min="14861" max="14861" width="9" style="94" customWidth="1"/>
    <col min="14862" max="14862" width="9" style="94"/>
    <col min="14863" max="14863" width="9" style="94" customWidth="1"/>
    <col min="14864" max="14864" width="1.625" style="94" customWidth="1"/>
    <col min="14865" max="14868" width="9" style="94"/>
    <col min="14869" max="14869" width="1.625" style="94" customWidth="1"/>
    <col min="14870" max="14873" width="9" style="94"/>
    <col min="14874" max="14874" width="1.625" style="94" customWidth="1"/>
    <col min="14875" max="14877" width="9" style="94"/>
    <col min="14878" max="14878" width="9" style="94" customWidth="1"/>
    <col min="14879" max="15104" width="9" style="94"/>
    <col min="15105" max="15106" width="9" style="94" customWidth="1"/>
    <col min="15107" max="15107" width="1.375" style="94" customWidth="1"/>
    <col min="15108" max="15108" width="9" style="94"/>
    <col min="15109" max="15109" width="1.625" style="94" customWidth="1"/>
    <col min="15110" max="15112" width="9" style="94"/>
    <col min="15113" max="15113" width="0.875" style="94" customWidth="1"/>
    <col min="15114" max="15114" width="9" style="94"/>
    <col min="15115" max="15115" width="1.625" style="94" customWidth="1"/>
    <col min="15116" max="15116" width="9" style="94"/>
    <col min="15117" max="15117" width="9" style="94" customWidth="1"/>
    <col min="15118" max="15118" width="9" style="94"/>
    <col min="15119" max="15119" width="9" style="94" customWidth="1"/>
    <col min="15120" max="15120" width="1.625" style="94" customWidth="1"/>
    <col min="15121" max="15124" width="9" style="94"/>
    <col min="15125" max="15125" width="1.625" style="94" customWidth="1"/>
    <col min="15126" max="15129" width="9" style="94"/>
    <col min="15130" max="15130" width="1.625" style="94" customWidth="1"/>
    <col min="15131" max="15133" width="9" style="94"/>
    <col min="15134" max="15134" width="9" style="94" customWidth="1"/>
    <col min="15135" max="15360" width="9" style="94"/>
    <col min="15361" max="15362" width="9" style="94" customWidth="1"/>
    <col min="15363" max="15363" width="1.375" style="94" customWidth="1"/>
    <col min="15364" max="15364" width="9" style="94"/>
    <col min="15365" max="15365" width="1.625" style="94" customWidth="1"/>
    <col min="15366" max="15368" width="9" style="94"/>
    <col min="15369" max="15369" width="0.875" style="94" customWidth="1"/>
    <col min="15370" max="15370" width="9" style="94"/>
    <col min="15371" max="15371" width="1.625" style="94" customWidth="1"/>
    <col min="15372" max="15372" width="9" style="94"/>
    <col min="15373" max="15373" width="9" style="94" customWidth="1"/>
    <col min="15374" max="15374" width="9" style="94"/>
    <col min="15375" max="15375" width="9" style="94" customWidth="1"/>
    <col min="15376" max="15376" width="1.625" style="94" customWidth="1"/>
    <col min="15377" max="15380" width="9" style="94"/>
    <col min="15381" max="15381" width="1.625" style="94" customWidth="1"/>
    <col min="15382" max="15385" width="9" style="94"/>
    <col min="15386" max="15386" width="1.625" style="94" customWidth="1"/>
    <col min="15387" max="15389" width="9" style="94"/>
    <col min="15390" max="15390" width="9" style="94" customWidth="1"/>
    <col min="15391" max="15616" width="9" style="94"/>
    <col min="15617" max="15618" width="9" style="94" customWidth="1"/>
    <col min="15619" max="15619" width="1.375" style="94" customWidth="1"/>
    <col min="15620" max="15620" width="9" style="94"/>
    <col min="15621" max="15621" width="1.625" style="94" customWidth="1"/>
    <col min="15622" max="15624" width="9" style="94"/>
    <col min="15625" max="15625" width="0.875" style="94" customWidth="1"/>
    <col min="15626" max="15626" width="9" style="94"/>
    <col min="15627" max="15627" width="1.625" style="94" customWidth="1"/>
    <col min="15628" max="15628" width="9" style="94"/>
    <col min="15629" max="15629" width="9" style="94" customWidth="1"/>
    <col min="15630" max="15630" width="9" style="94"/>
    <col min="15631" max="15631" width="9" style="94" customWidth="1"/>
    <col min="15632" max="15632" width="1.625" style="94" customWidth="1"/>
    <col min="15633" max="15636" width="9" style="94"/>
    <col min="15637" max="15637" width="1.625" style="94" customWidth="1"/>
    <col min="15638" max="15641" width="9" style="94"/>
    <col min="15642" max="15642" width="1.625" style="94" customWidth="1"/>
    <col min="15643" max="15645" width="9" style="94"/>
    <col min="15646" max="15646" width="9" style="94" customWidth="1"/>
    <col min="15647" max="15872" width="9" style="94"/>
    <col min="15873" max="15874" width="9" style="94" customWidth="1"/>
    <col min="15875" max="15875" width="1.375" style="94" customWidth="1"/>
    <col min="15876" max="15876" width="9" style="94"/>
    <col min="15877" max="15877" width="1.625" style="94" customWidth="1"/>
    <col min="15878" max="15880" width="9" style="94"/>
    <col min="15881" max="15881" width="0.875" style="94" customWidth="1"/>
    <col min="15882" max="15882" width="9" style="94"/>
    <col min="15883" max="15883" width="1.625" style="94" customWidth="1"/>
    <col min="15884" max="15884" width="9" style="94"/>
    <col min="15885" max="15885" width="9" style="94" customWidth="1"/>
    <col min="15886" max="15886" width="9" style="94"/>
    <col min="15887" max="15887" width="9" style="94" customWidth="1"/>
    <col min="15888" max="15888" width="1.625" style="94" customWidth="1"/>
    <col min="15889" max="15892" width="9" style="94"/>
    <col min="15893" max="15893" width="1.625" style="94" customWidth="1"/>
    <col min="15894" max="15897" width="9" style="94"/>
    <col min="15898" max="15898" width="1.625" style="94" customWidth="1"/>
    <col min="15899" max="15901" width="9" style="94"/>
    <col min="15902" max="15902" width="9" style="94" customWidth="1"/>
    <col min="15903" max="16128" width="9" style="94"/>
    <col min="16129" max="16130" width="9" style="94" customWidth="1"/>
    <col min="16131" max="16131" width="1.375" style="94" customWidth="1"/>
    <col min="16132" max="16132" width="9" style="94"/>
    <col min="16133" max="16133" width="1.625" style="94" customWidth="1"/>
    <col min="16134" max="16136" width="9" style="94"/>
    <col min="16137" max="16137" width="0.875" style="94" customWidth="1"/>
    <col min="16138" max="16138" width="9" style="94"/>
    <col min="16139" max="16139" width="1.625" style="94" customWidth="1"/>
    <col min="16140" max="16140" width="9" style="94"/>
    <col min="16141" max="16141" width="9" style="94" customWidth="1"/>
    <col min="16142" max="16142" width="9" style="94"/>
    <col min="16143" max="16143" width="9" style="94" customWidth="1"/>
    <col min="16144" max="16144" width="1.625" style="94" customWidth="1"/>
    <col min="16145" max="16148" width="9" style="94"/>
    <col min="16149" max="16149" width="1.625" style="94" customWidth="1"/>
    <col min="16150" max="16153" width="9" style="94"/>
    <col min="16154" max="16154" width="1.625" style="94" customWidth="1"/>
    <col min="16155" max="16157" width="9" style="94"/>
    <col min="16158" max="16158" width="9" style="94" customWidth="1"/>
    <col min="16159" max="16384" width="9" style="94"/>
  </cols>
  <sheetData>
    <row r="1" spans="1:28" ht="21">
      <c r="A1" s="92" t="s">
        <v>111</v>
      </c>
      <c r="M1" s="96"/>
    </row>
    <row r="2" spans="1:28" ht="21">
      <c r="A2" s="92"/>
      <c r="B2" s="92" t="s">
        <v>112</v>
      </c>
      <c r="D2" s="9"/>
      <c r="M2" s="98"/>
      <c r="N2" s="99"/>
      <c r="O2" s="99"/>
      <c r="P2" s="99"/>
      <c r="Q2" s="99"/>
      <c r="R2" s="99"/>
    </row>
    <row r="3" spans="1:28">
      <c r="B3" s="123"/>
      <c r="C3" s="591" t="s">
        <v>77</v>
      </c>
      <c r="D3" s="591"/>
      <c r="E3" s="591"/>
      <c r="F3" s="591"/>
      <c r="G3" s="591"/>
      <c r="H3" s="112"/>
      <c r="I3" s="591" t="s">
        <v>78</v>
      </c>
      <c r="J3" s="591"/>
      <c r="K3" s="591"/>
      <c r="L3" s="591"/>
      <c r="M3" s="591"/>
      <c r="N3" s="112"/>
      <c r="O3" s="591" t="s">
        <v>79</v>
      </c>
      <c r="P3" s="591"/>
      <c r="Q3" s="591"/>
      <c r="R3" s="591"/>
      <c r="S3" s="124"/>
      <c r="T3" s="591" t="s">
        <v>80</v>
      </c>
      <c r="U3" s="591"/>
      <c r="V3" s="591"/>
      <c r="W3" s="591"/>
      <c r="X3" s="124"/>
      <c r="Y3" s="591" t="s">
        <v>81</v>
      </c>
      <c r="Z3" s="591"/>
      <c r="AA3" s="591"/>
      <c r="AB3" s="591"/>
    </row>
    <row r="4" spans="1:28">
      <c r="C4" s="112"/>
      <c r="D4" s="112"/>
      <c r="E4" s="124"/>
      <c r="F4" s="112"/>
      <c r="G4" s="112"/>
      <c r="H4" s="112"/>
      <c r="I4" s="112"/>
      <c r="J4" s="112"/>
      <c r="K4" s="124"/>
      <c r="L4" s="112"/>
      <c r="M4" s="113"/>
      <c r="N4" s="112"/>
      <c r="O4" s="113"/>
      <c r="P4" s="124"/>
      <c r="Q4" s="112"/>
      <c r="R4" s="112"/>
      <c r="S4" s="124"/>
      <c r="T4" s="124"/>
      <c r="U4" s="124"/>
      <c r="V4" s="124"/>
      <c r="W4" s="124"/>
      <c r="X4" s="125"/>
      <c r="Y4" s="124"/>
      <c r="Z4" s="124"/>
      <c r="AA4" s="124"/>
      <c r="AB4" s="124"/>
    </row>
    <row r="5" spans="1:28">
      <c r="A5" s="126"/>
      <c r="C5" s="112"/>
      <c r="D5" s="112"/>
      <c r="E5" s="124"/>
      <c r="F5" s="589" t="s">
        <v>82</v>
      </c>
      <c r="G5" s="589"/>
      <c r="H5" s="127"/>
      <c r="I5" s="112"/>
      <c r="J5" s="112" t="s">
        <v>84</v>
      </c>
      <c r="K5" s="124"/>
      <c r="L5" s="589" t="s">
        <v>82</v>
      </c>
      <c r="M5" s="589"/>
      <c r="N5" s="127" t="s">
        <v>83</v>
      </c>
      <c r="O5" s="113" t="s">
        <v>84</v>
      </c>
      <c r="P5" s="124"/>
      <c r="Q5" s="589" t="s">
        <v>82</v>
      </c>
      <c r="R5" s="589"/>
      <c r="S5" s="128" t="s">
        <v>83</v>
      </c>
      <c r="T5" s="124" t="s">
        <v>84</v>
      </c>
      <c r="U5" s="124"/>
      <c r="V5" s="590" t="s">
        <v>82</v>
      </c>
      <c r="W5" s="590"/>
      <c r="X5" s="128" t="s">
        <v>83</v>
      </c>
      <c r="Y5" s="124" t="s">
        <v>84</v>
      </c>
      <c r="Z5" s="124"/>
      <c r="AA5" s="590" t="s">
        <v>82</v>
      </c>
      <c r="AB5" s="590"/>
    </row>
    <row r="6" spans="1:28" ht="16.5">
      <c r="A6" s="126"/>
      <c r="C6" s="128"/>
      <c r="D6" s="111" t="str">
        <f>'U10  U9 リーグ星取表'!B69</f>
        <v>SAKAEホワイト</v>
      </c>
      <c r="E6" s="128"/>
      <c r="F6" s="129" t="s">
        <v>85</v>
      </c>
      <c r="G6" s="102" t="str">
        <f>'U10  U9 リーグ星取表'!U69</f>
        <v>SAKAEホワイト</v>
      </c>
      <c r="H6" s="113"/>
      <c r="I6" s="128"/>
      <c r="J6" s="108" t="str">
        <f>IF(G6="","",G6)</f>
        <v>SAKAEホワイト</v>
      </c>
      <c r="K6" s="128"/>
      <c r="L6" s="129" t="s">
        <v>85</v>
      </c>
      <c r="M6" s="102" t="str">
        <f>'U10  U9 リーグ星取表'!AN98</f>
        <v>SAKAEホワイト</v>
      </c>
      <c r="N6" s="113" t="s">
        <v>86</v>
      </c>
      <c r="O6" s="108" t="str">
        <f>IF(M24="","",M24)</f>
        <v>SAKAEオレンジ</v>
      </c>
      <c r="P6" s="128"/>
      <c r="Q6" s="129" t="s">
        <v>85</v>
      </c>
      <c r="R6" s="102" t="str">
        <f>'U10  U9 リーグ星取表'!BG98</f>
        <v>SAKAEオレンジ</v>
      </c>
      <c r="S6" s="125" t="s">
        <v>86</v>
      </c>
      <c r="T6" s="108" t="str">
        <f>IF(R24="","",R24)</f>
        <v>SAKAEホワイト</v>
      </c>
      <c r="U6" s="128"/>
      <c r="V6" s="129" t="s">
        <v>85</v>
      </c>
      <c r="W6" s="102" t="str">
        <f>'U10  U9 リーグ星取表'!BZ98</f>
        <v>SAKAEホワイト</v>
      </c>
      <c r="X6" s="125" t="s">
        <v>86</v>
      </c>
      <c r="Y6" s="108" t="str">
        <f>IF(W24="","",W24)</f>
        <v>SAKAEオレンジ</v>
      </c>
      <c r="Z6" s="128"/>
      <c r="AA6" s="129" t="s">
        <v>85</v>
      </c>
      <c r="AB6" s="105"/>
    </row>
    <row r="7" spans="1:28" ht="14.25">
      <c r="A7" s="126"/>
      <c r="C7" s="128"/>
      <c r="D7" s="111" t="str">
        <f>'U10  U9 リーグ星取表'!B71</f>
        <v>稲生</v>
      </c>
      <c r="E7" s="128"/>
      <c r="F7" s="129" t="s">
        <v>87</v>
      </c>
      <c r="G7" s="102" t="str">
        <f>'U10  U9 リーグ星取表'!U73</f>
        <v>グランビーノ鈴峰</v>
      </c>
      <c r="H7" s="112"/>
      <c r="I7" s="128"/>
      <c r="J7" s="108" t="str">
        <f>IF(G11="","",G11)</f>
        <v>YFT</v>
      </c>
      <c r="K7" s="128"/>
      <c r="L7" s="129" t="s">
        <v>87</v>
      </c>
      <c r="M7" s="102" t="str">
        <f>'U10  U9 リーグ星取表'!AN71</f>
        <v>YFT</v>
      </c>
      <c r="N7" s="112"/>
      <c r="O7" s="108" t="str">
        <f>IF(M7="","",M7)</f>
        <v>YFT</v>
      </c>
      <c r="P7" s="128"/>
      <c r="Q7" s="129" t="s">
        <v>87</v>
      </c>
      <c r="R7" s="102" t="str">
        <f>'U10  U9 リーグ星取表'!BG71</f>
        <v>YFT</v>
      </c>
      <c r="S7" s="124"/>
      <c r="T7" s="108" t="str">
        <f>IF(R7="","",R7)</f>
        <v>YFT</v>
      </c>
      <c r="U7" s="128"/>
      <c r="V7" s="129" t="s">
        <v>87</v>
      </c>
      <c r="W7" s="102" t="str">
        <f>'U10  U9 リーグ星取表'!BZ71</f>
        <v>YFT</v>
      </c>
      <c r="X7" s="124"/>
      <c r="Y7" s="108" t="str">
        <f>IF(W7="","",W7)</f>
        <v>YFT</v>
      </c>
      <c r="Z7" s="128"/>
      <c r="AA7" s="129" t="s">
        <v>87</v>
      </c>
      <c r="AB7" s="105"/>
    </row>
    <row r="8" spans="1:28" ht="14.25">
      <c r="A8" s="126"/>
      <c r="C8" s="128"/>
      <c r="D8" s="111" t="str">
        <f>'U10  U9 リーグ星取表'!B73</f>
        <v>グランビーノ鈴峰</v>
      </c>
      <c r="E8" s="128"/>
      <c r="F8" s="129" t="s">
        <v>88</v>
      </c>
      <c r="G8" s="102" t="str">
        <f>'U10  U9 リーグ星取表'!U80</f>
        <v>稲生</v>
      </c>
      <c r="H8" s="112"/>
      <c r="I8" s="128"/>
      <c r="J8" s="108" t="str">
        <f>IF(G16="","",G16)</f>
        <v>グランビーノ鈴峰</v>
      </c>
      <c r="K8" s="128"/>
      <c r="L8" s="129" t="s">
        <v>88</v>
      </c>
      <c r="M8" s="102" t="str">
        <f>'U10  U9 リーグ星取表'!AN78</f>
        <v>グランビーノ鈴峰</v>
      </c>
      <c r="N8" s="112"/>
      <c r="O8" s="108" t="str">
        <f>IF(M11="","",M11)</f>
        <v>明生</v>
      </c>
      <c r="P8" s="128"/>
      <c r="Q8" s="129" t="s">
        <v>88</v>
      </c>
      <c r="R8" s="102" t="str">
        <f>'U10  U9 リーグ星取表'!BG78</f>
        <v>明生</v>
      </c>
      <c r="S8" s="124"/>
      <c r="T8" s="108" t="str">
        <f>IF(R11="","",R11)</f>
        <v>国府</v>
      </c>
      <c r="U8" s="128"/>
      <c r="V8" s="129" t="s">
        <v>88</v>
      </c>
      <c r="W8" s="102" t="str">
        <f>'U10  U9 リーグ星取表'!BZ78</f>
        <v>国府</v>
      </c>
      <c r="X8" s="124"/>
      <c r="Y8" s="108" t="str">
        <f>IF(W11="","",W11)</f>
        <v>明生</v>
      </c>
      <c r="Z8" s="128"/>
      <c r="AA8" s="129" t="s">
        <v>88</v>
      </c>
      <c r="AB8" s="106"/>
    </row>
    <row r="9" spans="1:28">
      <c r="A9" s="126"/>
      <c r="C9" s="124"/>
      <c r="D9" s="130"/>
      <c r="E9" s="124"/>
      <c r="F9" s="124"/>
      <c r="G9" s="125"/>
      <c r="H9" s="112"/>
      <c r="I9" s="124"/>
      <c r="J9" s="113"/>
      <c r="K9" s="124"/>
      <c r="L9" s="124"/>
      <c r="M9" s="125"/>
      <c r="N9" s="112"/>
      <c r="O9" s="113"/>
      <c r="P9" s="124"/>
      <c r="Q9" s="124"/>
      <c r="R9" s="124"/>
      <c r="S9" s="124"/>
      <c r="T9" s="124"/>
      <c r="U9" s="124"/>
      <c r="V9" s="124"/>
      <c r="W9" s="131"/>
      <c r="X9" s="124"/>
      <c r="Y9" s="124"/>
      <c r="Z9" s="124"/>
      <c r="AA9" s="124"/>
      <c r="AB9" s="125"/>
    </row>
    <row r="10" spans="1:28">
      <c r="A10" s="126"/>
      <c r="C10" s="124"/>
      <c r="D10" s="130"/>
      <c r="E10" s="124"/>
      <c r="F10" s="124"/>
      <c r="G10" s="125"/>
      <c r="H10" s="112"/>
      <c r="I10" s="124"/>
      <c r="J10" s="113" t="s">
        <v>89</v>
      </c>
      <c r="K10" s="124"/>
      <c r="L10" s="124"/>
      <c r="M10" s="125"/>
      <c r="N10" s="112"/>
      <c r="O10" s="113" t="s">
        <v>89</v>
      </c>
      <c r="P10" s="124"/>
      <c r="Q10" s="124"/>
      <c r="R10" s="124"/>
      <c r="S10" s="124"/>
      <c r="T10" s="124" t="s">
        <v>89</v>
      </c>
      <c r="U10" s="124"/>
      <c r="V10" s="124"/>
      <c r="W10" s="131"/>
      <c r="X10" s="124"/>
      <c r="Y10" s="124" t="s">
        <v>89</v>
      </c>
      <c r="Z10" s="124"/>
      <c r="AA10" s="124"/>
      <c r="AB10" s="125"/>
    </row>
    <row r="11" spans="1:28" ht="14.25">
      <c r="A11" s="126"/>
      <c r="C11" s="128"/>
      <c r="D11" s="111" t="str">
        <f>'U10  U9 リーグ星取表'!B78</f>
        <v>YFT</v>
      </c>
      <c r="E11" s="128"/>
      <c r="F11" s="129" t="s">
        <v>85</v>
      </c>
      <c r="G11" s="102" t="str">
        <f>'U10  U9 リーグ星取表'!U71</f>
        <v>YFT</v>
      </c>
      <c r="H11" s="112"/>
      <c r="I11" s="128"/>
      <c r="J11" s="108" t="str">
        <f>IF(G12="","",G12)</f>
        <v>明生</v>
      </c>
      <c r="K11" s="128"/>
      <c r="L11" s="129" t="s">
        <v>85</v>
      </c>
      <c r="M11" s="102" t="str">
        <f>'U10  U9 リーグ星取表'!AN73</f>
        <v>明生</v>
      </c>
      <c r="N11" s="112"/>
      <c r="O11" s="108" t="str">
        <f>IF(M8="","",M8)</f>
        <v>グランビーノ鈴峰</v>
      </c>
      <c r="P11" s="128"/>
      <c r="Q11" s="129" t="s">
        <v>85</v>
      </c>
      <c r="R11" s="102" t="str">
        <f>'U10  U9 リーグ星取表'!BG73</f>
        <v>国府</v>
      </c>
      <c r="S11" s="124"/>
      <c r="T11" s="108" t="str">
        <f>IF(R8="","",R8)</f>
        <v>明生</v>
      </c>
      <c r="U11" s="128"/>
      <c r="V11" s="129" t="s">
        <v>85</v>
      </c>
      <c r="W11" s="102" t="str">
        <f>'U10  U9 リーグ星取表'!BZ73</f>
        <v>明生</v>
      </c>
      <c r="X11" s="124"/>
      <c r="Y11" s="108" t="str">
        <f>IF(W8="","",W8)</f>
        <v>国府</v>
      </c>
      <c r="Z11" s="128"/>
      <c r="AA11" s="129" t="s">
        <v>85</v>
      </c>
      <c r="AB11" s="105"/>
    </row>
    <row r="12" spans="1:28" ht="14.25">
      <c r="A12" s="126"/>
      <c r="C12" s="128"/>
      <c r="D12" s="111" t="str">
        <f>'U10  U9 リーグ星取表'!B80</f>
        <v>明生</v>
      </c>
      <c r="E12" s="128"/>
      <c r="F12" s="129" t="s">
        <v>87</v>
      </c>
      <c r="G12" s="102" t="str">
        <f>'U10  U9 リーグ星取表'!U78</f>
        <v>明生</v>
      </c>
      <c r="H12" s="112"/>
      <c r="I12" s="128"/>
      <c r="J12" s="108" t="str">
        <f>IF(G8="","",G8)</f>
        <v>稲生</v>
      </c>
      <c r="K12" s="128"/>
      <c r="L12" s="129" t="s">
        <v>87</v>
      </c>
      <c r="M12" s="102" t="str">
        <f>'U10  U9 リーグ星取表'!AN80</f>
        <v>i &amp; K</v>
      </c>
      <c r="N12" s="112"/>
      <c r="O12" s="108" t="str">
        <f>IF(M12="","",M12)</f>
        <v>i &amp; K</v>
      </c>
      <c r="P12" s="128"/>
      <c r="Q12" s="129" t="s">
        <v>87</v>
      </c>
      <c r="R12" s="102" t="str">
        <f>'U10  U9 リーグ星取表'!BG80</f>
        <v>グランビーノ鈴峰</v>
      </c>
      <c r="S12" s="124"/>
      <c r="T12" s="108" t="str">
        <f>IF(R12="","",R12)</f>
        <v>グランビーノ鈴峰</v>
      </c>
      <c r="U12" s="128"/>
      <c r="V12" s="129" t="s">
        <v>87</v>
      </c>
      <c r="W12" s="102" t="str">
        <f>'U10  U9 リーグ星取表'!BZ80</f>
        <v>グランビーノ鈴峰</v>
      </c>
      <c r="X12" s="124"/>
      <c r="Y12" s="108" t="str">
        <f>IF(W12="","",W12)</f>
        <v>グランビーノ鈴峰</v>
      </c>
      <c r="Z12" s="128"/>
      <c r="AA12" s="129" t="s">
        <v>87</v>
      </c>
      <c r="AB12" s="106"/>
    </row>
    <row r="13" spans="1:28" ht="16.5">
      <c r="A13" s="126"/>
      <c r="C13" s="128"/>
      <c r="D13" s="111" t="str">
        <f>'U10  U9 リーグ星取表'!B82</f>
        <v>i &amp; K</v>
      </c>
      <c r="E13" s="128"/>
      <c r="F13" s="129" t="s">
        <v>88</v>
      </c>
      <c r="G13" s="102" t="str">
        <f>'U10  U9 リーグ星取表'!U82</f>
        <v>i &amp; K</v>
      </c>
      <c r="H13" s="112"/>
      <c r="I13" s="128"/>
      <c r="J13" s="108" t="str">
        <f>IF(G13="","",G13)</f>
        <v>i &amp; K</v>
      </c>
      <c r="K13" s="128"/>
      <c r="L13" s="129" t="s">
        <v>88</v>
      </c>
      <c r="M13" s="102" t="str">
        <f>'U10  U9 リーグ星取表'!AN111</f>
        <v>稲生</v>
      </c>
      <c r="N13" s="113" t="s">
        <v>113</v>
      </c>
      <c r="O13" s="108" t="str">
        <f>IF(M31="","",M31)</f>
        <v>国府</v>
      </c>
      <c r="P13" s="128"/>
      <c r="Q13" s="129" t="s">
        <v>88</v>
      </c>
      <c r="R13" s="102" t="str">
        <f>'U10  U9 リーグ星取表'!BG111</f>
        <v>i &amp; K</v>
      </c>
      <c r="S13" s="125" t="s">
        <v>113</v>
      </c>
      <c r="T13" s="108" t="str">
        <f>IF(R31="","",R31)</f>
        <v>稲生</v>
      </c>
      <c r="U13" s="128"/>
      <c r="V13" s="129" t="s">
        <v>88</v>
      </c>
      <c r="W13" s="102" t="str">
        <f>'U10  U9 リーグ星取表'!BZ111</f>
        <v>稲生</v>
      </c>
      <c r="X13" s="125" t="s">
        <v>113</v>
      </c>
      <c r="Y13" s="108" t="str">
        <f>IF(W31="","",W31)</f>
        <v>アレグロッソ旭が丘</v>
      </c>
      <c r="Z13" s="128"/>
      <c r="AA13" s="129" t="s">
        <v>88</v>
      </c>
      <c r="AB13" s="106"/>
    </row>
    <row r="14" spans="1:28">
      <c r="A14" s="126"/>
      <c r="C14" s="124"/>
      <c r="D14" s="125"/>
      <c r="E14" s="124"/>
      <c r="F14" s="124"/>
      <c r="G14" s="125"/>
      <c r="H14" s="112"/>
      <c r="I14" s="124"/>
      <c r="J14" s="113"/>
      <c r="K14" s="124"/>
      <c r="L14" s="124"/>
      <c r="M14" s="125"/>
      <c r="N14" s="112"/>
      <c r="O14" s="113"/>
      <c r="P14" s="124"/>
      <c r="Q14" s="124"/>
      <c r="R14" s="124"/>
      <c r="S14" s="124"/>
      <c r="T14" s="124"/>
      <c r="U14" s="124"/>
      <c r="V14" s="124"/>
      <c r="W14" s="131"/>
      <c r="X14" s="124"/>
      <c r="Y14" s="124"/>
      <c r="Z14" s="124"/>
      <c r="AA14" s="124"/>
      <c r="AB14" s="125"/>
    </row>
    <row r="15" spans="1:28" hidden="1">
      <c r="A15" s="126"/>
      <c r="C15" s="124"/>
      <c r="D15" s="130"/>
      <c r="E15" s="124"/>
      <c r="F15" s="124"/>
      <c r="G15" s="125"/>
      <c r="H15" s="112"/>
      <c r="I15" s="124"/>
      <c r="J15" s="113" t="s">
        <v>93</v>
      </c>
      <c r="K15" s="124"/>
      <c r="L15" s="124"/>
      <c r="M15" s="125"/>
      <c r="N15" s="112"/>
      <c r="O15" s="113" t="s">
        <v>93</v>
      </c>
      <c r="P15" s="124"/>
      <c r="Q15" s="124"/>
      <c r="R15" s="124"/>
      <c r="S15" s="124"/>
      <c r="T15" s="125" t="s">
        <v>93</v>
      </c>
      <c r="U15" s="124"/>
      <c r="V15" s="124"/>
      <c r="W15" s="131"/>
      <c r="X15" s="124"/>
      <c r="Y15" s="125" t="s">
        <v>93</v>
      </c>
      <c r="Z15" s="124"/>
      <c r="AA15" s="124"/>
      <c r="AB15" s="125"/>
    </row>
    <row r="16" spans="1:28" ht="14.25" hidden="1">
      <c r="A16" s="126"/>
      <c r="C16" s="128"/>
      <c r="D16" s="111">
        <f>'[1]U10  U9 リーグ星取表'!B88</f>
        <v>0</v>
      </c>
      <c r="E16" s="128"/>
      <c r="F16" s="129" t="s">
        <v>85</v>
      </c>
      <c r="G16" s="102" t="str">
        <f>'[1]U10  U9 リーグ星取表'!U73</f>
        <v>グランビーノ鈴峰</v>
      </c>
      <c r="H16" s="112"/>
      <c r="I16" s="128"/>
      <c r="J16" s="108" t="str">
        <f>IF(G17="","",G17)</f>
        <v/>
      </c>
      <c r="K16" s="128"/>
      <c r="L16" s="129" t="s">
        <v>85</v>
      </c>
      <c r="M16" s="102" t="str">
        <f>'[1]U10  U9 リーグ星取表'!AN82</f>
        <v>国府</v>
      </c>
      <c r="N16" s="112"/>
      <c r="O16" s="108" t="str">
        <f>IF(M12="","",M12)</f>
        <v>i &amp; K</v>
      </c>
      <c r="P16" s="128"/>
      <c r="Q16" s="129" t="s">
        <v>85</v>
      </c>
      <c r="R16" s="102" t="str">
        <f>'[1]U10  U9 リーグ星取表'!BG82</f>
        <v/>
      </c>
      <c r="S16" s="124"/>
      <c r="T16" s="108" t="str">
        <f>IF(R12="","",R12)</f>
        <v>グランビーノ鈴峰</v>
      </c>
      <c r="U16" s="128"/>
      <c r="V16" s="129" t="s">
        <v>85</v>
      </c>
      <c r="W16" s="102" t="str">
        <f>'[1]U10  U9 リーグ星取表'!BZ80</f>
        <v/>
      </c>
      <c r="X16" s="124"/>
      <c r="Y16" s="108" t="str">
        <f>IF(W12="","",W12)</f>
        <v>グランビーノ鈴峰</v>
      </c>
      <c r="Z16" s="128"/>
      <c r="AA16" s="129" t="s">
        <v>85</v>
      </c>
      <c r="AB16" s="105" t="str">
        <f>IF('[2]U10  U9 リーグ'!CQ82=1,'[2]U10  U9 リーグ'!BZ82,(IF('[2]U10  U9 リーグ'!CQ84=1,'[2]U10  U9 リーグ'!BZ84,(IF('[2]U10  U9 リーグ'!CQ86=1,'[2]U10  U9 リーグ'!BZ86,"")))))</f>
        <v/>
      </c>
    </row>
    <row r="17" spans="1:28" ht="16.5" hidden="1">
      <c r="A17" s="126"/>
      <c r="C17" s="128"/>
      <c r="D17" s="111">
        <f>'[1]U10  U9 リーグ星取表'!B90</f>
        <v>0</v>
      </c>
      <c r="E17" s="128"/>
      <c r="F17" s="129" t="s">
        <v>87</v>
      </c>
      <c r="G17" s="102" t="str">
        <f>'[1]U10  U9 リーグ星取表'!U88</f>
        <v/>
      </c>
      <c r="H17" s="112"/>
      <c r="I17" s="128"/>
      <c r="J17" s="108" t="str">
        <f>IF(G8="","",G8)</f>
        <v>稲生</v>
      </c>
      <c r="K17" s="128"/>
      <c r="L17" s="129" t="s">
        <v>87</v>
      </c>
      <c r="M17" s="102" t="str">
        <f>'[1]U10  U9 リーグ星取表'!AN111</f>
        <v>稲生</v>
      </c>
      <c r="N17" s="113" t="s">
        <v>113</v>
      </c>
      <c r="O17" s="108" t="str">
        <f>IF(M31="","",M31)</f>
        <v>国府</v>
      </c>
      <c r="P17" s="128"/>
      <c r="Q17" s="129" t="s">
        <v>87</v>
      </c>
      <c r="R17" s="102" t="str">
        <f>'[1]U10  U9 リーグ星取表'!BG111</f>
        <v/>
      </c>
      <c r="S17" s="125" t="s">
        <v>113</v>
      </c>
      <c r="T17" s="108" t="str">
        <f>IF(R31="","",R31)</f>
        <v>稲生</v>
      </c>
      <c r="U17" s="128"/>
      <c r="V17" s="129" t="s">
        <v>87</v>
      </c>
      <c r="W17" s="102" t="str">
        <f>'[1]U10  U9 リーグ星取表'!BZ111</f>
        <v/>
      </c>
      <c r="X17" s="125" t="s">
        <v>113</v>
      </c>
      <c r="Y17" s="108" t="str">
        <f>IF(W31="","",W31)</f>
        <v>アレグロッソ旭が丘</v>
      </c>
      <c r="Z17" s="128"/>
      <c r="AA17" s="129" t="s">
        <v>87</v>
      </c>
      <c r="AB17" s="106" t="str">
        <f>IF('[2]U10  U9 リーグ'!CQ88=2,'[2]U10  U9 リーグ'!BZ88,(IF('[2]U10  U9 リーグ'!CQ90=2,'[2]U10  U9 リーグ'!BZ90,(IF('[2]U10  U9 リーグ'!CQ92=2,'[2]U10  U9 リーグ'!BZ92,"")))))</f>
        <v/>
      </c>
    </row>
    <row r="18" spans="1:28" ht="16.5" hidden="1">
      <c r="A18" s="126"/>
      <c r="C18" s="128"/>
      <c r="D18" s="102" t="str">
        <f>'[2]U10  U9 リーグ'!B86</f>
        <v>明生</v>
      </c>
      <c r="E18" s="128"/>
      <c r="F18" s="129"/>
      <c r="G18" s="102" t="str">
        <f>'[2]U10  U9 リーグ'!U86</f>
        <v>明生</v>
      </c>
      <c r="H18" s="112"/>
      <c r="I18" s="128"/>
      <c r="J18" s="108" t="str">
        <f>IF(G18="","",G18)</f>
        <v>明生</v>
      </c>
      <c r="K18" s="128"/>
      <c r="L18" s="129" t="s">
        <v>88</v>
      </c>
      <c r="M18" s="102">
        <f>'[2]U10  U9 リーグ'!AN115</f>
        <v>0</v>
      </c>
      <c r="N18" s="113" t="s">
        <v>114</v>
      </c>
      <c r="O18" s="108" t="str">
        <f>IF(M37="","",M37)</f>
        <v/>
      </c>
      <c r="P18" s="128"/>
      <c r="Q18" s="129" t="s">
        <v>88</v>
      </c>
      <c r="R18" s="102">
        <f>'[2]U10  U9 リーグ'!BG115</f>
        <v>0</v>
      </c>
      <c r="S18" s="125" t="s">
        <v>114</v>
      </c>
      <c r="T18" s="108" t="str">
        <f>IF(R37="","",R37)</f>
        <v/>
      </c>
      <c r="U18" s="128"/>
      <c r="V18" s="129" t="s">
        <v>88</v>
      </c>
      <c r="W18" s="102">
        <f>'[2]U10  U9 リーグ'!BZ115</f>
        <v>0</v>
      </c>
      <c r="X18" s="125" t="s">
        <v>114</v>
      </c>
      <c r="Y18" s="108" t="str">
        <f>IF(W37="","",W37)</f>
        <v/>
      </c>
      <c r="Z18" s="128"/>
      <c r="AA18" s="129" t="s">
        <v>88</v>
      </c>
      <c r="AB18" s="106" t="str">
        <f>IF('[2]U10  U9 リーグ'!CQ82=3,'[2]U10  U9 リーグ'!BZ82,(IF('[2]U10  U9 リーグ'!CQ84=3,'[2]U10  U9 リーグ'!BZ84,(IF('[2]U10  U9 リーグ'!CQ86=3,'[2]U10  U9 リーグ'!BZ86,"")))))</f>
        <v/>
      </c>
    </row>
    <row r="19" spans="1:28" ht="14.25">
      <c r="A19" s="126"/>
      <c r="C19" s="128"/>
      <c r="D19" s="132"/>
      <c r="E19" s="128"/>
      <c r="F19" s="131"/>
      <c r="G19" s="132"/>
      <c r="H19" s="112"/>
      <c r="I19" s="128"/>
      <c r="J19" s="133"/>
      <c r="K19" s="128"/>
      <c r="L19" s="131"/>
      <c r="M19" s="132"/>
      <c r="N19" s="113"/>
      <c r="O19" s="133"/>
      <c r="P19" s="128"/>
      <c r="Q19" s="131"/>
      <c r="R19" s="132"/>
      <c r="S19" s="125"/>
      <c r="T19" s="133"/>
      <c r="U19" s="128"/>
      <c r="V19" s="131"/>
      <c r="W19" s="132"/>
      <c r="X19" s="125"/>
      <c r="Y19" s="133"/>
      <c r="Z19" s="128"/>
      <c r="AA19" s="131"/>
      <c r="AB19" s="83"/>
    </row>
    <row r="20" spans="1:28" ht="21">
      <c r="A20" s="126"/>
      <c r="B20" s="92" t="s">
        <v>115</v>
      </c>
      <c r="L20" s="134"/>
      <c r="M20" s="135"/>
      <c r="N20" s="134"/>
      <c r="O20" s="135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</row>
    <row r="21" spans="1:28">
      <c r="A21" s="126"/>
      <c r="C21" s="588" t="s">
        <v>77</v>
      </c>
      <c r="D21" s="588"/>
      <c r="E21" s="588"/>
      <c r="F21" s="588"/>
      <c r="G21" s="588"/>
      <c r="I21" s="588" t="s">
        <v>78</v>
      </c>
      <c r="J21" s="588"/>
      <c r="K21" s="588"/>
      <c r="L21" s="588"/>
      <c r="M21" s="588"/>
      <c r="O21" s="588" t="s">
        <v>79</v>
      </c>
      <c r="P21" s="588"/>
      <c r="Q21" s="588"/>
      <c r="R21" s="588"/>
      <c r="S21" s="95"/>
      <c r="T21" s="588" t="s">
        <v>80</v>
      </c>
      <c r="U21" s="588"/>
      <c r="V21" s="588"/>
      <c r="W21" s="588"/>
      <c r="X21" s="95"/>
      <c r="Y21" s="588" t="s">
        <v>81</v>
      </c>
      <c r="Z21" s="588"/>
      <c r="AA21" s="588"/>
      <c r="AB21" s="588"/>
    </row>
    <row r="22" spans="1:28">
      <c r="A22" s="126"/>
      <c r="S22" s="95"/>
      <c r="T22" s="95"/>
      <c r="V22" s="95"/>
      <c r="W22" s="95"/>
      <c r="X22" s="95"/>
      <c r="Y22" s="95"/>
      <c r="AA22" s="95"/>
      <c r="AB22" s="95"/>
    </row>
    <row r="23" spans="1:28">
      <c r="A23" s="126"/>
      <c r="D23" s="112"/>
      <c r="E23" s="124"/>
      <c r="F23" s="589" t="s">
        <v>82</v>
      </c>
      <c r="G23" s="589"/>
      <c r="H23" s="127"/>
      <c r="I23" s="112"/>
      <c r="J23" s="112" t="s">
        <v>84</v>
      </c>
      <c r="K23" s="124"/>
      <c r="L23" s="589" t="s">
        <v>82</v>
      </c>
      <c r="M23" s="589"/>
      <c r="N23" s="127"/>
      <c r="O23" s="113" t="s">
        <v>84</v>
      </c>
      <c r="P23" s="124"/>
      <c r="Q23" s="589" t="s">
        <v>82</v>
      </c>
      <c r="R23" s="589"/>
      <c r="S23" s="128"/>
      <c r="T23" s="124" t="s">
        <v>84</v>
      </c>
      <c r="U23" s="124"/>
      <c r="V23" s="590" t="s">
        <v>82</v>
      </c>
      <c r="W23" s="590"/>
      <c r="X23" s="128"/>
      <c r="Y23" s="124" t="s">
        <v>84</v>
      </c>
      <c r="Z23" s="124"/>
      <c r="AA23" s="590" t="s">
        <v>82</v>
      </c>
      <c r="AB23" s="590"/>
    </row>
    <row r="24" spans="1:28" ht="16.5">
      <c r="C24" s="101"/>
      <c r="D24" s="111" t="str">
        <f>'U10  U9 リーグ星取表'!B98</f>
        <v>愛宕レアル</v>
      </c>
      <c r="E24" s="128"/>
      <c r="F24" s="129" t="s">
        <v>85</v>
      </c>
      <c r="G24" s="102" t="str">
        <f>'U10  U9 リーグ星取表'!U98</f>
        <v>愛宕バルサ</v>
      </c>
      <c r="H24" s="113"/>
      <c r="I24" s="128"/>
      <c r="J24" s="108" t="str">
        <f>IF(G24="","",G24)</f>
        <v>愛宕バルサ</v>
      </c>
      <c r="K24" s="128"/>
      <c r="L24" s="129" t="s">
        <v>85</v>
      </c>
      <c r="M24" s="102" t="str">
        <f>'U10  U9 リーグ星取表'!AN69</f>
        <v>SAKAEオレンジ</v>
      </c>
      <c r="N24" s="113" t="s">
        <v>99</v>
      </c>
      <c r="O24" s="108" t="str">
        <f>IF(M6="","",M6)</f>
        <v>SAKAEホワイト</v>
      </c>
      <c r="P24" s="128"/>
      <c r="Q24" s="129" t="s">
        <v>85</v>
      </c>
      <c r="R24" s="102" t="str">
        <f>'U10  U9 リーグ星取表'!BG69</f>
        <v>SAKAEホワイト</v>
      </c>
      <c r="S24" s="125" t="s">
        <v>99</v>
      </c>
      <c r="T24" s="108" t="str">
        <f>IF(R6="","",R6)</f>
        <v>SAKAEオレンジ</v>
      </c>
      <c r="U24" s="128"/>
      <c r="V24" s="129" t="s">
        <v>85</v>
      </c>
      <c r="W24" s="102" t="str">
        <f>'U10  U9 リーグ星取表'!BZ69</f>
        <v>SAKAEオレンジ</v>
      </c>
      <c r="X24" s="125" t="s">
        <v>99</v>
      </c>
      <c r="Y24" s="108" t="str">
        <f>IF(W6="","",W6)</f>
        <v>SAKAEホワイト</v>
      </c>
      <c r="Z24" s="128"/>
      <c r="AA24" s="129" t="s">
        <v>85</v>
      </c>
      <c r="AB24" s="105"/>
    </row>
    <row r="25" spans="1:28" ht="14.25">
      <c r="C25" s="101"/>
      <c r="D25" s="111" t="str">
        <f>'U10  U9 リーグ星取表'!B100</f>
        <v>アレグロッソ旭が丘</v>
      </c>
      <c r="E25" s="128"/>
      <c r="F25" s="129" t="s">
        <v>87</v>
      </c>
      <c r="G25" s="102" t="str">
        <f>'U10  U9 リーグ星取表'!U102</f>
        <v>愛宕レアル</v>
      </c>
      <c r="H25" s="112"/>
      <c r="I25" s="128"/>
      <c r="J25" s="108" t="str">
        <f>IF(G29="","",G29)</f>
        <v>SAKAEオレンジ</v>
      </c>
      <c r="K25" s="128"/>
      <c r="L25" s="129" t="s">
        <v>87</v>
      </c>
      <c r="M25" s="102" t="str">
        <f>'U10  U9 リーグ星取表'!AN100</f>
        <v>愛宕バルサ</v>
      </c>
      <c r="N25" s="112"/>
      <c r="O25" s="108" t="str">
        <f>IF(M25="","",M25)</f>
        <v>愛宕バルサ</v>
      </c>
      <c r="P25" s="128"/>
      <c r="Q25" s="129" t="s">
        <v>87</v>
      </c>
      <c r="R25" s="102" t="str">
        <f>'U10  U9 リーグ星取表'!BG100</f>
        <v>KAWANO</v>
      </c>
      <c r="S25" s="124"/>
      <c r="T25" s="108" t="str">
        <f>IF(R25="","",R25)</f>
        <v>KAWANO</v>
      </c>
      <c r="U25" s="128"/>
      <c r="V25" s="129" t="s">
        <v>87</v>
      </c>
      <c r="W25" s="102" t="str">
        <f>'U10  U9 リーグ星取表'!BZ100</f>
        <v>KAWANO</v>
      </c>
      <c r="X25" s="125"/>
      <c r="Y25" s="108" t="str">
        <f>IF(W25="","",W25)</f>
        <v>KAWANO</v>
      </c>
      <c r="Z25" s="128"/>
      <c r="AA25" s="129" t="s">
        <v>87</v>
      </c>
      <c r="AB25" s="105"/>
    </row>
    <row r="26" spans="1:28" ht="14.25">
      <c r="C26" s="101"/>
      <c r="D26" s="111" t="str">
        <f>'U10  U9 リーグ星取表'!B102</f>
        <v>愛宕バルサ</v>
      </c>
      <c r="E26" s="128"/>
      <c r="F26" s="129" t="s">
        <v>88</v>
      </c>
      <c r="G26" s="102" t="str">
        <f>'U10  U9 リーグ星取表'!U109</f>
        <v>アレグロッソ旭が丘</v>
      </c>
      <c r="H26" s="112"/>
      <c r="I26" s="128"/>
      <c r="J26" s="108" t="str">
        <f>IF(G25="","",G25)</f>
        <v>愛宕レアル</v>
      </c>
      <c r="K26" s="128"/>
      <c r="L26" s="129" t="s">
        <v>88</v>
      </c>
      <c r="M26" s="102" t="str">
        <f>'U10  U9 リーグ星取表'!AN107</f>
        <v>愛宕レアル</v>
      </c>
      <c r="N26" s="112"/>
      <c r="O26" s="108" t="str">
        <f>IF(M29="","",M29)</f>
        <v>KAWANO</v>
      </c>
      <c r="P26" s="128"/>
      <c r="Q26" s="129" t="s">
        <v>88</v>
      </c>
      <c r="R26" s="102" t="str">
        <f>'U10  U9 リーグ星取表'!BG107</f>
        <v>愛宕バルサ</v>
      </c>
      <c r="S26" s="124"/>
      <c r="T26" s="108" t="str">
        <f>IF(R29="","",R29)</f>
        <v>愛宕レアル</v>
      </c>
      <c r="U26" s="128"/>
      <c r="V26" s="129" t="s">
        <v>88</v>
      </c>
      <c r="W26" s="102" t="str">
        <f>'U10  U9 リーグ星取表'!BZ107</f>
        <v>愛宕レアル</v>
      </c>
      <c r="X26" s="125"/>
      <c r="Y26" s="108" t="str">
        <f>IF(W29="","",W29)</f>
        <v>愛宕バルサ</v>
      </c>
      <c r="Z26" s="128"/>
      <c r="AA26" s="129" t="s">
        <v>88</v>
      </c>
      <c r="AB26" s="106"/>
    </row>
    <row r="27" spans="1:28">
      <c r="C27" s="95"/>
      <c r="D27" s="130"/>
      <c r="E27" s="124"/>
      <c r="F27" s="124"/>
      <c r="G27" s="125"/>
      <c r="H27" s="112"/>
      <c r="I27" s="124"/>
      <c r="J27" s="113"/>
      <c r="K27" s="124"/>
      <c r="L27" s="124"/>
      <c r="M27" s="125"/>
      <c r="N27" s="112"/>
      <c r="O27" s="113"/>
      <c r="P27" s="124"/>
      <c r="Q27" s="124"/>
      <c r="R27" s="124"/>
      <c r="S27" s="124"/>
      <c r="T27" s="124"/>
      <c r="U27" s="124"/>
      <c r="V27" s="124"/>
      <c r="W27" s="124"/>
      <c r="X27" s="124"/>
      <c r="Y27" s="125"/>
      <c r="Z27" s="124"/>
      <c r="AA27" s="124"/>
      <c r="AB27" s="125"/>
    </row>
    <row r="28" spans="1:28">
      <c r="C28" s="95"/>
      <c r="D28" s="130"/>
      <c r="E28" s="124"/>
      <c r="F28" s="124"/>
      <c r="G28" s="125"/>
      <c r="H28" s="112"/>
      <c r="I28" s="124"/>
      <c r="J28" s="113" t="s">
        <v>89</v>
      </c>
      <c r="K28" s="124"/>
      <c r="L28" s="124"/>
      <c r="M28" s="125"/>
      <c r="N28" s="112"/>
      <c r="O28" s="113" t="s">
        <v>89</v>
      </c>
      <c r="P28" s="124"/>
      <c r="Q28" s="124"/>
      <c r="R28" s="124"/>
      <c r="S28" s="124"/>
      <c r="T28" s="124" t="s">
        <v>89</v>
      </c>
      <c r="U28" s="124"/>
      <c r="V28" s="124"/>
      <c r="W28" s="124"/>
      <c r="X28" s="124"/>
      <c r="Y28" s="125" t="s">
        <v>89</v>
      </c>
      <c r="Z28" s="124"/>
      <c r="AA28" s="124"/>
      <c r="AB28" s="125"/>
    </row>
    <row r="29" spans="1:28" ht="14.25">
      <c r="C29" s="101"/>
      <c r="D29" s="111" t="str">
        <f>'U10  U9 リーグ星取表'!B107</f>
        <v>KAWANO</v>
      </c>
      <c r="E29" s="128"/>
      <c r="F29" s="129" t="s">
        <v>85</v>
      </c>
      <c r="G29" s="102" t="str">
        <f>'U10  U9 リーグ星取表'!U100</f>
        <v>SAKAEオレンジ</v>
      </c>
      <c r="H29" s="112"/>
      <c r="I29" s="128"/>
      <c r="J29" s="108" t="str">
        <f>IF(G30="","",G30)</f>
        <v>KAWANO</v>
      </c>
      <c r="K29" s="128"/>
      <c r="L29" s="129" t="s">
        <v>85</v>
      </c>
      <c r="M29" s="102" t="str">
        <f>'U10  U9 リーグ星取表'!AN102</f>
        <v>KAWANO</v>
      </c>
      <c r="N29" s="112"/>
      <c r="O29" s="108" t="str">
        <f>IF(M26="","",M26)</f>
        <v>愛宕レアル</v>
      </c>
      <c r="P29" s="128"/>
      <c r="Q29" s="129" t="s">
        <v>85</v>
      </c>
      <c r="R29" s="102" t="str">
        <f>'U10  U9 リーグ星取表'!BG102</f>
        <v>愛宕レアル</v>
      </c>
      <c r="S29" s="124"/>
      <c r="T29" s="108" t="str">
        <f>IF(R26="","",R26)</f>
        <v>愛宕バルサ</v>
      </c>
      <c r="U29" s="128"/>
      <c r="V29" s="129" t="s">
        <v>85</v>
      </c>
      <c r="W29" s="102" t="str">
        <f>'U10  U9 リーグ星取表'!BZ102</f>
        <v>愛宕バルサ</v>
      </c>
      <c r="X29" s="124"/>
      <c r="Y29" s="108" t="str">
        <f>IF(W26="","",W26)</f>
        <v>愛宕レアル</v>
      </c>
      <c r="Z29" s="128"/>
      <c r="AA29" s="129" t="s">
        <v>85</v>
      </c>
      <c r="AB29" s="105"/>
    </row>
    <row r="30" spans="1:28" ht="14.25">
      <c r="C30" s="101"/>
      <c r="D30" s="111" t="str">
        <f>'U10  U9 リーグ星取表'!B109</f>
        <v>国府</v>
      </c>
      <c r="E30" s="128"/>
      <c r="F30" s="129" t="s">
        <v>87</v>
      </c>
      <c r="G30" s="102" t="str">
        <f>'U10  U9 リーグ星取表'!U107</f>
        <v>KAWANO</v>
      </c>
      <c r="H30" s="112"/>
      <c r="I30" s="128"/>
      <c r="J30" s="108" t="str">
        <f>IF(G26="","",G26)</f>
        <v>アレグロッソ旭が丘</v>
      </c>
      <c r="K30" s="128"/>
      <c r="L30" s="129" t="s">
        <v>87</v>
      </c>
      <c r="M30" s="102" t="str">
        <f>'U10  U9 リーグ星取表'!AN109</f>
        <v>アレグロッソ旭が丘</v>
      </c>
      <c r="N30" s="112"/>
      <c r="O30" s="108" t="str">
        <f>IF(M30="","",M30)</f>
        <v>アレグロッソ旭が丘</v>
      </c>
      <c r="P30" s="128"/>
      <c r="Q30" s="129" t="s">
        <v>87</v>
      </c>
      <c r="R30" s="102" t="str">
        <f>'U10  U9 リーグ星取表'!BG109</f>
        <v>アレグロッソ旭が丘</v>
      </c>
      <c r="S30" s="124"/>
      <c r="T30" s="108" t="str">
        <f>IF(R30="","",R30)</f>
        <v>アレグロッソ旭が丘</v>
      </c>
      <c r="U30" s="128"/>
      <c r="V30" s="129" t="s">
        <v>87</v>
      </c>
      <c r="W30" s="102" t="str">
        <f>'U10  U9 リーグ星取表'!BZ109</f>
        <v>i &amp; K</v>
      </c>
      <c r="X30" s="124"/>
      <c r="Y30" s="108" t="str">
        <f>IF(W30="","",W30)</f>
        <v>i &amp; K</v>
      </c>
      <c r="Z30" s="128"/>
      <c r="AA30" s="129" t="s">
        <v>87</v>
      </c>
      <c r="AB30" s="105"/>
    </row>
    <row r="31" spans="1:28" ht="16.5">
      <c r="C31" s="101"/>
      <c r="D31" s="111" t="str">
        <f>'U10  U9 リーグ星取表'!B111</f>
        <v>SAKAEオレンジ</v>
      </c>
      <c r="E31" s="128"/>
      <c r="F31" s="129" t="s">
        <v>88</v>
      </c>
      <c r="G31" s="102" t="str">
        <f>'U10  U9 リーグ星取表'!U111</f>
        <v>国府</v>
      </c>
      <c r="H31" s="112"/>
      <c r="I31" s="128"/>
      <c r="J31" s="108" t="str">
        <f>IF(G31="","",G31)</f>
        <v>国府</v>
      </c>
      <c r="K31" s="128"/>
      <c r="L31" s="129" t="s">
        <v>88</v>
      </c>
      <c r="M31" s="102" t="str">
        <f>'U10  U9 リーグ星取表'!AN82</f>
        <v>国府</v>
      </c>
      <c r="N31" s="113" t="s">
        <v>116</v>
      </c>
      <c r="O31" s="108" t="str">
        <f>IF(M13="","",M13)</f>
        <v>稲生</v>
      </c>
      <c r="P31" s="128"/>
      <c r="Q31" s="129" t="s">
        <v>88</v>
      </c>
      <c r="R31" s="102" t="str">
        <f>'U10  U9 リーグ星取表'!BG82</f>
        <v>稲生</v>
      </c>
      <c r="S31" s="125" t="s">
        <v>116</v>
      </c>
      <c r="T31" s="108" t="str">
        <f>IF(R13="","",R13)</f>
        <v>i &amp; K</v>
      </c>
      <c r="U31" s="128"/>
      <c r="V31" s="129" t="s">
        <v>88</v>
      </c>
      <c r="W31" s="102" t="str">
        <f>'U10  U9 リーグ星取表'!BZ82</f>
        <v>アレグロッソ旭が丘</v>
      </c>
      <c r="X31" s="125" t="s">
        <v>116</v>
      </c>
      <c r="Y31" s="108" t="str">
        <f>IF(W13="","",W13)</f>
        <v>稲生</v>
      </c>
      <c r="Z31" s="128"/>
      <c r="AA31" s="129" t="s">
        <v>88</v>
      </c>
      <c r="AB31" s="106"/>
    </row>
    <row r="32" spans="1:28">
      <c r="A32" s="94"/>
      <c r="C32" s="95"/>
      <c r="D32" s="125"/>
      <c r="E32" s="124"/>
      <c r="F32" s="124"/>
      <c r="G32" s="125"/>
      <c r="H32" s="112"/>
      <c r="I32" s="124"/>
      <c r="J32" s="113"/>
      <c r="K32" s="124"/>
      <c r="L32" s="124"/>
      <c r="M32" s="133"/>
      <c r="N32" s="112"/>
      <c r="O32" s="113"/>
      <c r="P32" s="124"/>
      <c r="Q32" s="124"/>
      <c r="R32" s="124"/>
      <c r="S32" s="112"/>
      <c r="T32" s="112"/>
      <c r="U32" s="124"/>
      <c r="V32" s="124"/>
      <c r="W32" s="124"/>
      <c r="X32" s="112"/>
      <c r="Y32" s="113"/>
      <c r="Z32" s="124"/>
      <c r="AA32" s="124"/>
      <c r="AB32" s="125"/>
    </row>
    <row r="33" spans="1:28" ht="14.25" hidden="1">
      <c r="C33" s="101"/>
      <c r="D33" s="117" t="e">
        <f>'[2]U10  U9 リーグ'!#REF!</f>
        <v>#REF!</v>
      </c>
      <c r="E33" s="101"/>
      <c r="F33" s="103"/>
      <c r="G33" s="102"/>
      <c r="I33" s="101"/>
      <c r="J33" s="104"/>
      <c r="K33" s="101"/>
      <c r="L33" s="103"/>
      <c r="M33" s="102"/>
      <c r="O33" s="104"/>
      <c r="P33" s="101"/>
      <c r="Q33" s="103"/>
      <c r="R33" s="102"/>
      <c r="T33" s="104"/>
      <c r="U33" s="101"/>
      <c r="V33" s="103"/>
      <c r="W33" s="109"/>
      <c r="Y33" s="104"/>
      <c r="Z33" s="101"/>
      <c r="AA33" s="103"/>
      <c r="AB33" s="106"/>
    </row>
    <row r="34" spans="1:28">
      <c r="H34" s="118"/>
      <c r="Y34" s="97"/>
    </row>
    <row r="35" spans="1:28">
      <c r="A35" s="119" t="s">
        <v>101</v>
      </c>
      <c r="H35" s="118"/>
    </row>
    <row r="36" spans="1:28">
      <c r="B36" s="120"/>
      <c r="H36" s="118"/>
      <c r="AA36" s="94" t="s">
        <v>117</v>
      </c>
    </row>
    <row r="37" spans="1:28">
      <c r="B37" s="121"/>
      <c r="F37" s="118"/>
      <c r="G37" s="118"/>
      <c r="AA37" s="587" t="s">
        <v>104</v>
      </c>
      <c r="AB37" s="587"/>
    </row>
    <row r="38" spans="1:28">
      <c r="AA38" s="103" t="s">
        <v>85</v>
      </c>
      <c r="AB38" s="136"/>
    </row>
    <row r="39" spans="1:28">
      <c r="A39" s="94" t="s">
        <v>77</v>
      </c>
      <c r="B39" s="137" t="s">
        <v>118</v>
      </c>
      <c r="AA39" s="103" t="s">
        <v>87</v>
      </c>
      <c r="AB39" s="138"/>
    </row>
    <row r="40" spans="1:28">
      <c r="A40" s="94"/>
      <c r="B40" s="137" t="s">
        <v>119</v>
      </c>
      <c r="AA40" s="103" t="s">
        <v>88</v>
      </c>
      <c r="AB40" s="139"/>
    </row>
    <row r="41" spans="1:28">
      <c r="AA41" s="103" t="s">
        <v>90</v>
      </c>
      <c r="AB41" s="139"/>
    </row>
    <row r="42" spans="1:28">
      <c r="A42" s="94" t="s">
        <v>78</v>
      </c>
      <c r="B42" s="94" t="s">
        <v>106</v>
      </c>
    </row>
    <row r="43" spans="1:28">
      <c r="A43" s="94"/>
      <c r="B43" s="94" t="s">
        <v>107</v>
      </c>
    </row>
    <row r="45" spans="1:28">
      <c r="A45" s="94" t="s">
        <v>79</v>
      </c>
      <c r="B45" s="94" t="s">
        <v>106</v>
      </c>
    </row>
    <row r="46" spans="1:28">
      <c r="A46" s="94"/>
      <c r="B46" s="94" t="s">
        <v>107</v>
      </c>
    </row>
    <row r="47" spans="1:28">
      <c r="A47" s="94"/>
      <c r="B47" s="94"/>
    </row>
    <row r="48" spans="1:28">
      <c r="A48" s="95" t="s">
        <v>80</v>
      </c>
      <c r="B48" s="95" t="s">
        <v>106</v>
      </c>
      <c r="C48" s="95"/>
      <c r="D48" s="95"/>
      <c r="F48" s="95"/>
      <c r="G48" s="95"/>
      <c r="H48" s="95"/>
      <c r="I48" s="95"/>
      <c r="J48" s="95"/>
      <c r="L48" s="95"/>
      <c r="M48" s="96"/>
      <c r="N48" s="95"/>
    </row>
    <row r="49" spans="1:14">
      <c r="A49" s="95"/>
      <c r="B49" s="95" t="s">
        <v>107</v>
      </c>
      <c r="C49" s="95"/>
      <c r="D49" s="95"/>
      <c r="F49" s="95"/>
      <c r="G49" s="95"/>
      <c r="H49" s="95"/>
      <c r="I49" s="95"/>
      <c r="J49" s="95"/>
      <c r="L49" s="95"/>
      <c r="M49" s="96"/>
      <c r="N49" s="95"/>
    </row>
    <row r="50" spans="1:14">
      <c r="A50" s="95"/>
      <c r="B50" s="95"/>
      <c r="C50" s="95"/>
      <c r="D50" s="95"/>
      <c r="F50" s="95"/>
      <c r="G50" s="95"/>
      <c r="H50" s="95"/>
      <c r="I50" s="95"/>
      <c r="J50" s="95"/>
      <c r="L50" s="95"/>
      <c r="M50" s="96"/>
      <c r="N50" s="95"/>
    </row>
    <row r="51" spans="1:14">
      <c r="A51" s="95" t="s">
        <v>109</v>
      </c>
      <c r="B51" s="95" t="s">
        <v>106</v>
      </c>
      <c r="C51" s="95"/>
      <c r="D51" s="95"/>
      <c r="F51" s="95"/>
      <c r="G51" s="95"/>
      <c r="H51" s="95"/>
      <c r="I51" s="95"/>
      <c r="J51" s="95"/>
      <c r="L51" s="95"/>
      <c r="M51" s="96"/>
      <c r="N51" s="95"/>
    </row>
    <row r="52" spans="1:14">
      <c r="A52" s="95"/>
      <c r="B52" s="122" t="s">
        <v>110</v>
      </c>
      <c r="C52" s="95"/>
      <c r="D52" s="95"/>
      <c r="F52" s="95"/>
      <c r="G52" s="95"/>
      <c r="H52" s="95"/>
      <c r="I52" s="95"/>
      <c r="J52" s="95"/>
      <c r="L52" s="95"/>
      <c r="M52" s="96"/>
      <c r="N52" s="95"/>
    </row>
    <row r="53" spans="1:14">
      <c r="A53" s="94"/>
      <c r="B53" s="94"/>
    </row>
    <row r="54" spans="1:14">
      <c r="A54" s="94"/>
      <c r="B54" s="94"/>
    </row>
    <row r="55" spans="1:14">
      <c r="A55" s="94"/>
      <c r="B55" s="94"/>
    </row>
    <row r="57" spans="1:14">
      <c r="A57" s="94"/>
      <c r="B57" s="94"/>
    </row>
    <row r="58" spans="1:14">
      <c r="A58" s="94"/>
      <c r="B58" s="94"/>
    </row>
    <row r="60" spans="1:14">
      <c r="A60" s="94"/>
      <c r="B60" s="94"/>
    </row>
    <row r="61" spans="1:14">
      <c r="A61" s="94"/>
      <c r="B61" s="94"/>
    </row>
    <row r="62" spans="1:14">
      <c r="A62" s="94"/>
      <c r="B62" s="94"/>
    </row>
    <row r="63" spans="1:14">
      <c r="A63" s="94"/>
      <c r="B63" s="94"/>
    </row>
    <row r="64" spans="1:14">
      <c r="A64" s="94"/>
      <c r="B64" s="94"/>
    </row>
    <row r="65" spans="1:2">
      <c r="A65" s="94"/>
      <c r="B65" s="94"/>
    </row>
    <row r="66" spans="1:2">
      <c r="A66" s="94"/>
      <c r="B66" s="94"/>
    </row>
    <row r="67" spans="1:2">
      <c r="A67" s="94"/>
      <c r="B67" s="94"/>
    </row>
  </sheetData>
  <mergeCells count="21">
    <mergeCell ref="AA37:AB37"/>
    <mergeCell ref="C21:G21"/>
    <mergeCell ref="I21:M21"/>
    <mergeCell ref="O21:R21"/>
    <mergeCell ref="T21:W21"/>
    <mergeCell ref="Y21:AB21"/>
    <mergeCell ref="F23:G23"/>
    <mergeCell ref="L23:M23"/>
    <mergeCell ref="Q23:R23"/>
    <mergeCell ref="V23:W23"/>
    <mergeCell ref="AA23:AB23"/>
    <mergeCell ref="C3:G3"/>
    <mergeCell ref="I3:M3"/>
    <mergeCell ref="O3:R3"/>
    <mergeCell ref="T3:W3"/>
    <mergeCell ref="Y3:AB3"/>
    <mergeCell ref="F5:G5"/>
    <mergeCell ref="L5:M5"/>
    <mergeCell ref="Q5:R5"/>
    <mergeCell ref="V5:W5"/>
    <mergeCell ref="AA5:AB5"/>
  </mergeCells>
  <phoneticPr fontId="1"/>
  <printOptions horizontalCentered="1"/>
  <pageMargins left="0.51181102362204722" right="0.15748031496062992" top="0.78740157480314965" bottom="0.19685039370078741" header="0.51181102362204722" footer="0.11811023622047245"/>
  <pageSetup paperSize="9" scale="71" orientation="landscape" horizontalDpi="4294967293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3:EI108"/>
  <sheetViews>
    <sheetView tabSelected="1" topLeftCell="DI1" zoomScaleNormal="100" workbookViewId="0">
      <selection activeCell="EA14" sqref="EA14"/>
    </sheetView>
  </sheetViews>
  <sheetFormatPr defaultRowHeight="17.25"/>
  <cols>
    <col min="1" max="2" width="9" style="94"/>
    <col min="3" max="3" width="22.625" style="127" bestFit="1" customWidth="1"/>
    <col min="4" max="4" width="5.875" style="127" bestFit="1" customWidth="1"/>
    <col min="5" max="5" width="15.125" style="127" bestFit="1" customWidth="1"/>
    <col min="6" max="6" width="5.375" style="127" customWidth="1"/>
    <col min="7" max="7" width="15.625" style="215" customWidth="1"/>
    <col min="8" max="8" width="10.625" style="127" customWidth="1"/>
    <col min="9" max="9" width="4" style="127" bestFit="1" customWidth="1"/>
    <col min="10" max="10" width="10.625" style="127" customWidth="1"/>
    <col min="11" max="11" width="15.625" style="215" customWidth="1"/>
    <col min="12" max="12" width="1.625" style="127" customWidth="1"/>
    <col min="13" max="13" width="9" style="127" customWidth="1"/>
    <col min="14" max="14" width="7.875" style="127" customWidth="1"/>
    <col min="15" max="16" width="1.625" style="94" customWidth="1"/>
    <col min="17" max="17" width="15.125" style="127" bestFit="1" customWidth="1"/>
    <col min="18" max="18" width="5.375" style="127" customWidth="1"/>
    <col min="19" max="19" width="15.625" style="215" customWidth="1"/>
    <col min="20" max="20" width="10.625" style="127" customWidth="1"/>
    <col min="21" max="21" width="4" style="127" bestFit="1" customWidth="1"/>
    <col min="22" max="22" width="10.625" style="127" customWidth="1"/>
    <col min="23" max="23" width="15.625" style="215" customWidth="1"/>
    <col min="24" max="24" width="1.625" style="127" customWidth="1"/>
    <col min="25" max="25" width="9" style="127" customWidth="1"/>
    <col min="26" max="26" width="7.875" style="127" customWidth="1"/>
    <col min="27" max="28" width="9" style="94"/>
    <col min="29" max="29" width="22.625" style="127" bestFit="1" customWidth="1"/>
    <col min="30" max="30" width="5.875" style="127" bestFit="1" customWidth="1"/>
    <col min="31" max="31" width="15.125" style="127" bestFit="1" customWidth="1"/>
    <col min="32" max="32" width="5.375" style="127" customWidth="1"/>
    <col min="33" max="33" width="15.625" style="215" customWidth="1"/>
    <col min="34" max="34" width="10.625" style="127" customWidth="1"/>
    <col min="35" max="35" width="4" style="127" bestFit="1" customWidth="1"/>
    <col min="36" max="36" width="10.625" style="127" customWidth="1"/>
    <col min="37" max="37" width="15.625" style="215" customWidth="1"/>
    <col min="38" max="38" width="1.625" style="127" customWidth="1"/>
    <col min="39" max="39" width="9" style="127" customWidth="1"/>
    <col min="40" max="40" width="7.875" style="127" customWidth="1"/>
    <col min="41" max="42" width="1.625" style="94" customWidth="1"/>
    <col min="43" max="43" width="15.125" style="127" bestFit="1" customWidth="1"/>
    <col min="44" max="44" width="5.375" style="127" customWidth="1"/>
    <col min="45" max="45" width="15.625" style="215" customWidth="1"/>
    <col min="46" max="46" width="10.625" style="127" customWidth="1"/>
    <col min="47" max="47" width="4" style="127" bestFit="1" customWidth="1"/>
    <col min="48" max="48" width="10.625" style="127" customWidth="1"/>
    <col min="49" max="49" width="15.625" style="215" customWidth="1"/>
    <col min="50" max="50" width="1.625" style="127" customWidth="1"/>
    <col min="51" max="51" width="9" style="127" customWidth="1"/>
    <col min="52" max="52" width="7.875" style="127" customWidth="1"/>
    <col min="53" max="54" width="9" style="94"/>
    <col min="55" max="55" width="22.625" style="127" bestFit="1" customWidth="1"/>
    <col min="56" max="56" width="5.875" style="127" bestFit="1" customWidth="1"/>
    <col min="57" max="57" width="15.125" style="127" bestFit="1" customWidth="1"/>
    <col min="58" max="58" width="5.375" style="127" customWidth="1"/>
    <col min="59" max="59" width="15.625" style="215" customWidth="1"/>
    <col min="60" max="60" width="10.625" style="127" customWidth="1"/>
    <col min="61" max="61" width="4" style="127" bestFit="1" customWidth="1"/>
    <col min="62" max="62" width="10.625" style="127" customWidth="1"/>
    <col min="63" max="63" width="15.625" style="215" customWidth="1"/>
    <col min="64" max="64" width="1.625" style="127" customWidth="1"/>
    <col min="65" max="65" width="9" style="127" customWidth="1"/>
    <col min="66" max="66" width="7.875" style="127" customWidth="1"/>
    <col min="67" max="68" width="1.625" style="94" customWidth="1"/>
    <col min="69" max="69" width="15.125" style="127" bestFit="1" customWidth="1"/>
    <col min="70" max="70" width="5.375" style="127" customWidth="1"/>
    <col min="71" max="71" width="15.625" style="215" customWidth="1"/>
    <col min="72" max="72" width="10.625" style="127" customWidth="1"/>
    <col min="73" max="73" width="4" style="127" bestFit="1" customWidth="1"/>
    <col min="74" max="74" width="10.625" style="127" customWidth="1"/>
    <col min="75" max="75" width="15.625" style="215" customWidth="1"/>
    <col min="76" max="76" width="1.625" style="127" customWidth="1"/>
    <col min="77" max="77" width="9" style="127" customWidth="1"/>
    <col min="78" max="78" width="7.875" style="127" customWidth="1"/>
    <col min="79" max="80" width="9" style="94"/>
    <col min="81" max="81" width="22.625" style="127" bestFit="1" customWidth="1"/>
    <col min="82" max="82" width="5.875" style="127" bestFit="1" customWidth="1"/>
    <col min="83" max="83" width="15.125" style="127" bestFit="1" customWidth="1"/>
    <col min="84" max="84" width="5.375" style="127" customWidth="1"/>
    <col min="85" max="85" width="15.625" style="215" customWidth="1"/>
    <col min="86" max="86" width="10.625" style="127" customWidth="1"/>
    <col min="87" max="87" width="4" style="127" bestFit="1" customWidth="1"/>
    <col min="88" max="88" width="10.625" style="127" customWidth="1"/>
    <col min="89" max="89" width="15.625" style="215" customWidth="1"/>
    <col min="90" max="90" width="1.625" style="127" customWidth="1"/>
    <col min="91" max="91" width="9" style="127" customWidth="1"/>
    <col min="92" max="92" width="7.875" style="127" customWidth="1"/>
    <col min="93" max="94" width="1.625" style="94" customWidth="1"/>
    <col min="95" max="95" width="15.125" style="127" bestFit="1" customWidth="1"/>
    <col min="96" max="96" width="5.375" style="127" customWidth="1"/>
    <col min="97" max="97" width="15.625" style="215" customWidth="1"/>
    <col min="98" max="98" width="10.625" style="127" customWidth="1"/>
    <col min="99" max="99" width="4" style="127" bestFit="1" customWidth="1"/>
    <col min="100" max="100" width="10.625" style="127" customWidth="1"/>
    <col min="101" max="101" width="15.625" style="215" customWidth="1"/>
    <col min="102" max="102" width="1.625" style="127" customWidth="1"/>
    <col min="103" max="103" width="9" style="127" customWidth="1"/>
    <col min="104" max="104" width="7.875" style="127" customWidth="1"/>
    <col min="105" max="106" width="9" style="94"/>
    <col min="107" max="107" width="22.625" style="127" bestFit="1" customWidth="1"/>
    <col min="108" max="108" width="5.875" style="127" bestFit="1" customWidth="1"/>
    <col min="109" max="109" width="15.125" style="127" bestFit="1" customWidth="1"/>
    <col min="110" max="110" width="5.375" style="127" customWidth="1"/>
    <col min="111" max="111" width="15.625" style="215" customWidth="1"/>
    <col min="112" max="112" width="10.625" style="127" customWidth="1"/>
    <col min="113" max="113" width="4" style="127" bestFit="1" customWidth="1"/>
    <col min="114" max="114" width="10.625" style="127" customWidth="1"/>
    <col min="115" max="115" width="15.625" style="215" customWidth="1"/>
    <col min="116" max="116" width="1.625" style="127" customWidth="1"/>
    <col min="117" max="117" width="9" style="127" customWidth="1"/>
    <col min="118" max="118" width="7.875" style="127" customWidth="1"/>
    <col min="119" max="120" width="1.625" style="94" customWidth="1"/>
    <col min="121" max="121" width="15.125" style="127" bestFit="1" customWidth="1"/>
    <col min="122" max="122" width="5.375" style="127" customWidth="1"/>
    <col min="123" max="123" width="15.625" style="215" customWidth="1"/>
    <col min="124" max="124" width="10.625" style="127" customWidth="1"/>
    <col min="125" max="125" width="4" style="127" bestFit="1" customWidth="1"/>
    <col min="126" max="126" width="10.625" style="127" customWidth="1"/>
    <col min="127" max="127" width="15.625" style="215" customWidth="1"/>
    <col min="128" max="128" width="1.625" style="127" customWidth="1"/>
    <col min="129" max="129" width="9" style="127" customWidth="1"/>
    <col min="130" max="130" width="7.875" style="127" customWidth="1"/>
    <col min="131" max="131" width="9" style="94"/>
    <col min="132" max="132" width="9" style="93" customWidth="1"/>
    <col min="133" max="137" width="15.625" style="93" customWidth="1"/>
    <col min="138" max="138" width="9" style="94"/>
    <col min="139" max="139" width="23.375" style="94" customWidth="1"/>
    <col min="140" max="258" width="9" style="94"/>
    <col min="259" max="259" width="22.625" style="94" bestFit="1" customWidth="1"/>
    <col min="260" max="260" width="5.875" style="94" bestFit="1" customWidth="1"/>
    <col min="261" max="261" width="15.125" style="94" bestFit="1" customWidth="1"/>
    <col min="262" max="262" width="5.375" style="94" customWidth="1"/>
    <col min="263" max="263" width="15.625" style="94" customWidth="1"/>
    <col min="264" max="264" width="10.625" style="94" customWidth="1"/>
    <col min="265" max="265" width="4" style="94" bestFit="1" customWidth="1"/>
    <col min="266" max="266" width="10.625" style="94" customWidth="1"/>
    <col min="267" max="267" width="15.625" style="94" customWidth="1"/>
    <col min="268" max="268" width="1.625" style="94" customWidth="1"/>
    <col min="269" max="269" width="9" style="94" customWidth="1"/>
    <col min="270" max="270" width="7.875" style="94" customWidth="1"/>
    <col min="271" max="272" width="1.625" style="94" customWidth="1"/>
    <col min="273" max="273" width="15.125" style="94" bestFit="1" customWidth="1"/>
    <col min="274" max="274" width="5.375" style="94" customWidth="1"/>
    <col min="275" max="275" width="15.625" style="94" customWidth="1"/>
    <col min="276" max="276" width="10.625" style="94" customWidth="1"/>
    <col min="277" max="277" width="4" style="94" bestFit="1" customWidth="1"/>
    <col min="278" max="278" width="10.625" style="94" customWidth="1"/>
    <col min="279" max="279" width="15.625" style="94" customWidth="1"/>
    <col min="280" max="280" width="1.625" style="94" customWidth="1"/>
    <col min="281" max="281" width="9" style="94" customWidth="1"/>
    <col min="282" max="282" width="7.875" style="94" customWidth="1"/>
    <col min="283" max="284" width="9" style="94"/>
    <col min="285" max="285" width="22.625" style="94" bestFit="1" customWidth="1"/>
    <col min="286" max="286" width="5.875" style="94" bestFit="1" customWidth="1"/>
    <col min="287" max="287" width="15.125" style="94" bestFit="1" customWidth="1"/>
    <col min="288" max="288" width="5.375" style="94" customWidth="1"/>
    <col min="289" max="289" width="15.625" style="94" customWidth="1"/>
    <col min="290" max="290" width="10.625" style="94" customWidth="1"/>
    <col min="291" max="291" width="4" style="94" bestFit="1" customWidth="1"/>
    <col min="292" max="292" width="10.625" style="94" customWidth="1"/>
    <col min="293" max="293" width="15.625" style="94" customWidth="1"/>
    <col min="294" max="294" width="1.625" style="94" customWidth="1"/>
    <col min="295" max="295" width="9" style="94" customWidth="1"/>
    <col min="296" max="296" width="7.875" style="94" customWidth="1"/>
    <col min="297" max="298" width="1.625" style="94" customWidth="1"/>
    <col min="299" max="299" width="15.125" style="94" bestFit="1" customWidth="1"/>
    <col min="300" max="300" width="5.375" style="94" customWidth="1"/>
    <col min="301" max="301" width="15.625" style="94" customWidth="1"/>
    <col min="302" max="302" width="10.625" style="94" customWidth="1"/>
    <col min="303" max="303" width="4" style="94" bestFit="1" customWidth="1"/>
    <col min="304" max="304" width="10.625" style="94" customWidth="1"/>
    <col min="305" max="305" width="15.625" style="94" customWidth="1"/>
    <col min="306" max="306" width="1.625" style="94" customWidth="1"/>
    <col min="307" max="307" width="9" style="94" customWidth="1"/>
    <col min="308" max="308" width="7.875" style="94" customWidth="1"/>
    <col min="309" max="310" width="9" style="94"/>
    <col min="311" max="311" width="22.625" style="94" bestFit="1" customWidth="1"/>
    <col min="312" max="312" width="5.875" style="94" bestFit="1" customWidth="1"/>
    <col min="313" max="313" width="15.125" style="94" bestFit="1" customWidth="1"/>
    <col min="314" max="314" width="5.375" style="94" customWidth="1"/>
    <col min="315" max="315" width="15.625" style="94" customWidth="1"/>
    <col min="316" max="316" width="10.625" style="94" customWidth="1"/>
    <col min="317" max="317" width="4" style="94" bestFit="1" customWidth="1"/>
    <col min="318" max="318" width="10.625" style="94" customWidth="1"/>
    <col min="319" max="319" width="15.625" style="94" customWidth="1"/>
    <col min="320" max="320" width="1.625" style="94" customWidth="1"/>
    <col min="321" max="321" width="9" style="94" customWidth="1"/>
    <col min="322" max="322" width="7.875" style="94" customWidth="1"/>
    <col min="323" max="324" width="1.625" style="94" customWidth="1"/>
    <col min="325" max="325" width="15.125" style="94" bestFit="1" customWidth="1"/>
    <col min="326" max="326" width="5.375" style="94" customWidth="1"/>
    <col min="327" max="327" width="15.625" style="94" customWidth="1"/>
    <col min="328" max="328" width="10.625" style="94" customWidth="1"/>
    <col min="329" max="329" width="4" style="94" bestFit="1" customWidth="1"/>
    <col min="330" max="330" width="10.625" style="94" customWidth="1"/>
    <col min="331" max="331" width="15.625" style="94" customWidth="1"/>
    <col min="332" max="332" width="1.625" style="94" customWidth="1"/>
    <col min="333" max="333" width="9" style="94" customWidth="1"/>
    <col min="334" max="334" width="7.875" style="94" customWidth="1"/>
    <col min="335" max="336" width="9" style="94"/>
    <col min="337" max="337" width="22.625" style="94" bestFit="1" customWidth="1"/>
    <col min="338" max="338" width="5.875" style="94" bestFit="1" customWidth="1"/>
    <col min="339" max="339" width="15.125" style="94" bestFit="1" customWidth="1"/>
    <col min="340" max="340" width="5.375" style="94" customWidth="1"/>
    <col min="341" max="341" width="15.625" style="94" customWidth="1"/>
    <col min="342" max="342" width="10.625" style="94" customWidth="1"/>
    <col min="343" max="343" width="4" style="94" bestFit="1" customWidth="1"/>
    <col min="344" max="344" width="10.625" style="94" customWidth="1"/>
    <col min="345" max="345" width="15.625" style="94" customWidth="1"/>
    <col min="346" max="346" width="1.625" style="94" customWidth="1"/>
    <col min="347" max="347" width="9" style="94" customWidth="1"/>
    <col min="348" max="348" width="7.875" style="94" customWidth="1"/>
    <col min="349" max="350" width="1.625" style="94" customWidth="1"/>
    <col min="351" max="351" width="15.125" style="94" bestFit="1" customWidth="1"/>
    <col min="352" max="352" width="5.375" style="94" customWidth="1"/>
    <col min="353" max="353" width="15.625" style="94" customWidth="1"/>
    <col min="354" max="354" width="10.625" style="94" customWidth="1"/>
    <col min="355" max="355" width="4" style="94" bestFit="1" customWidth="1"/>
    <col min="356" max="356" width="10.625" style="94" customWidth="1"/>
    <col min="357" max="357" width="15.625" style="94" customWidth="1"/>
    <col min="358" max="358" width="1.625" style="94" customWidth="1"/>
    <col min="359" max="359" width="9" style="94" customWidth="1"/>
    <col min="360" max="360" width="7.875" style="94" customWidth="1"/>
    <col min="361" max="362" width="9" style="94"/>
    <col min="363" max="363" width="22.625" style="94" bestFit="1" customWidth="1"/>
    <col min="364" max="364" width="5.875" style="94" bestFit="1" customWidth="1"/>
    <col min="365" max="365" width="15.125" style="94" bestFit="1" customWidth="1"/>
    <col min="366" max="366" width="5.375" style="94" customWidth="1"/>
    <col min="367" max="367" width="15.625" style="94" customWidth="1"/>
    <col min="368" max="368" width="10.625" style="94" customWidth="1"/>
    <col min="369" max="369" width="4" style="94" bestFit="1" customWidth="1"/>
    <col min="370" max="370" width="10.625" style="94" customWidth="1"/>
    <col min="371" max="371" width="15.625" style="94" customWidth="1"/>
    <col min="372" max="372" width="1.625" style="94" customWidth="1"/>
    <col min="373" max="373" width="9" style="94" customWidth="1"/>
    <col min="374" max="374" width="7.875" style="94" customWidth="1"/>
    <col min="375" max="376" width="1.625" style="94" customWidth="1"/>
    <col min="377" max="377" width="15.125" style="94" bestFit="1" customWidth="1"/>
    <col min="378" max="378" width="5.375" style="94" customWidth="1"/>
    <col min="379" max="379" width="15.625" style="94" customWidth="1"/>
    <col min="380" max="380" width="10.625" style="94" customWidth="1"/>
    <col min="381" max="381" width="4" style="94" bestFit="1" customWidth="1"/>
    <col min="382" max="382" width="10.625" style="94" customWidth="1"/>
    <col min="383" max="383" width="15.625" style="94" customWidth="1"/>
    <col min="384" max="384" width="1.625" style="94" customWidth="1"/>
    <col min="385" max="385" width="9" style="94" customWidth="1"/>
    <col min="386" max="386" width="7.875" style="94" customWidth="1"/>
    <col min="387" max="387" width="9" style="94"/>
    <col min="388" max="388" width="9" style="94" customWidth="1"/>
    <col min="389" max="393" width="15.625" style="94" customWidth="1"/>
    <col min="394" max="394" width="9" style="94"/>
    <col min="395" max="395" width="23.375" style="94" customWidth="1"/>
    <col min="396" max="514" width="9" style="94"/>
    <col min="515" max="515" width="22.625" style="94" bestFit="1" customWidth="1"/>
    <col min="516" max="516" width="5.875" style="94" bestFit="1" customWidth="1"/>
    <col min="517" max="517" width="15.125" style="94" bestFit="1" customWidth="1"/>
    <col min="518" max="518" width="5.375" style="94" customWidth="1"/>
    <col min="519" max="519" width="15.625" style="94" customWidth="1"/>
    <col min="520" max="520" width="10.625" style="94" customWidth="1"/>
    <col min="521" max="521" width="4" style="94" bestFit="1" customWidth="1"/>
    <col min="522" max="522" width="10.625" style="94" customWidth="1"/>
    <col min="523" max="523" width="15.625" style="94" customWidth="1"/>
    <col min="524" max="524" width="1.625" style="94" customWidth="1"/>
    <col min="525" max="525" width="9" style="94" customWidth="1"/>
    <col min="526" max="526" width="7.875" style="94" customWidth="1"/>
    <col min="527" max="528" width="1.625" style="94" customWidth="1"/>
    <col min="529" max="529" width="15.125" style="94" bestFit="1" customWidth="1"/>
    <col min="530" max="530" width="5.375" style="94" customWidth="1"/>
    <col min="531" max="531" width="15.625" style="94" customWidth="1"/>
    <col min="532" max="532" width="10.625" style="94" customWidth="1"/>
    <col min="533" max="533" width="4" style="94" bestFit="1" customWidth="1"/>
    <col min="534" max="534" width="10.625" style="94" customWidth="1"/>
    <col min="535" max="535" width="15.625" style="94" customWidth="1"/>
    <col min="536" max="536" width="1.625" style="94" customWidth="1"/>
    <col min="537" max="537" width="9" style="94" customWidth="1"/>
    <col min="538" max="538" width="7.875" style="94" customWidth="1"/>
    <col min="539" max="540" width="9" style="94"/>
    <col min="541" max="541" width="22.625" style="94" bestFit="1" customWidth="1"/>
    <col min="542" max="542" width="5.875" style="94" bestFit="1" customWidth="1"/>
    <col min="543" max="543" width="15.125" style="94" bestFit="1" customWidth="1"/>
    <col min="544" max="544" width="5.375" style="94" customWidth="1"/>
    <col min="545" max="545" width="15.625" style="94" customWidth="1"/>
    <col min="546" max="546" width="10.625" style="94" customWidth="1"/>
    <col min="547" max="547" width="4" style="94" bestFit="1" customWidth="1"/>
    <col min="548" max="548" width="10.625" style="94" customWidth="1"/>
    <col min="549" max="549" width="15.625" style="94" customWidth="1"/>
    <col min="550" max="550" width="1.625" style="94" customWidth="1"/>
    <col min="551" max="551" width="9" style="94" customWidth="1"/>
    <col min="552" max="552" width="7.875" style="94" customWidth="1"/>
    <col min="553" max="554" width="1.625" style="94" customWidth="1"/>
    <col min="555" max="555" width="15.125" style="94" bestFit="1" customWidth="1"/>
    <col min="556" max="556" width="5.375" style="94" customWidth="1"/>
    <col min="557" max="557" width="15.625" style="94" customWidth="1"/>
    <col min="558" max="558" width="10.625" style="94" customWidth="1"/>
    <col min="559" max="559" width="4" style="94" bestFit="1" customWidth="1"/>
    <col min="560" max="560" width="10.625" style="94" customWidth="1"/>
    <col min="561" max="561" width="15.625" style="94" customWidth="1"/>
    <col min="562" max="562" width="1.625" style="94" customWidth="1"/>
    <col min="563" max="563" width="9" style="94" customWidth="1"/>
    <col min="564" max="564" width="7.875" style="94" customWidth="1"/>
    <col min="565" max="566" width="9" style="94"/>
    <col min="567" max="567" width="22.625" style="94" bestFit="1" customWidth="1"/>
    <col min="568" max="568" width="5.875" style="94" bestFit="1" customWidth="1"/>
    <col min="569" max="569" width="15.125" style="94" bestFit="1" customWidth="1"/>
    <col min="570" max="570" width="5.375" style="94" customWidth="1"/>
    <col min="571" max="571" width="15.625" style="94" customWidth="1"/>
    <col min="572" max="572" width="10.625" style="94" customWidth="1"/>
    <col min="573" max="573" width="4" style="94" bestFit="1" customWidth="1"/>
    <col min="574" max="574" width="10.625" style="94" customWidth="1"/>
    <col min="575" max="575" width="15.625" style="94" customWidth="1"/>
    <col min="576" max="576" width="1.625" style="94" customWidth="1"/>
    <col min="577" max="577" width="9" style="94" customWidth="1"/>
    <col min="578" max="578" width="7.875" style="94" customWidth="1"/>
    <col min="579" max="580" width="1.625" style="94" customWidth="1"/>
    <col min="581" max="581" width="15.125" style="94" bestFit="1" customWidth="1"/>
    <col min="582" max="582" width="5.375" style="94" customWidth="1"/>
    <col min="583" max="583" width="15.625" style="94" customWidth="1"/>
    <col min="584" max="584" width="10.625" style="94" customWidth="1"/>
    <col min="585" max="585" width="4" style="94" bestFit="1" customWidth="1"/>
    <col min="586" max="586" width="10.625" style="94" customWidth="1"/>
    <col min="587" max="587" width="15.625" style="94" customWidth="1"/>
    <col min="588" max="588" width="1.625" style="94" customWidth="1"/>
    <col min="589" max="589" width="9" style="94" customWidth="1"/>
    <col min="590" max="590" width="7.875" style="94" customWidth="1"/>
    <col min="591" max="592" width="9" style="94"/>
    <col min="593" max="593" width="22.625" style="94" bestFit="1" customWidth="1"/>
    <col min="594" max="594" width="5.875" style="94" bestFit="1" customWidth="1"/>
    <col min="595" max="595" width="15.125" style="94" bestFit="1" customWidth="1"/>
    <col min="596" max="596" width="5.375" style="94" customWidth="1"/>
    <col min="597" max="597" width="15.625" style="94" customWidth="1"/>
    <col min="598" max="598" width="10.625" style="94" customWidth="1"/>
    <col min="599" max="599" width="4" style="94" bestFit="1" customWidth="1"/>
    <col min="600" max="600" width="10.625" style="94" customWidth="1"/>
    <col min="601" max="601" width="15.625" style="94" customWidth="1"/>
    <col min="602" max="602" width="1.625" style="94" customWidth="1"/>
    <col min="603" max="603" width="9" style="94" customWidth="1"/>
    <col min="604" max="604" width="7.875" style="94" customWidth="1"/>
    <col min="605" max="606" width="1.625" style="94" customWidth="1"/>
    <col min="607" max="607" width="15.125" style="94" bestFit="1" customWidth="1"/>
    <col min="608" max="608" width="5.375" style="94" customWidth="1"/>
    <col min="609" max="609" width="15.625" style="94" customWidth="1"/>
    <col min="610" max="610" width="10.625" style="94" customWidth="1"/>
    <col min="611" max="611" width="4" style="94" bestFit="1" customWidth="1"/>
    <col min="612" max="612" width="10.625" style="94" customWidth="1"/>
    <col min="613" max="613" width="15.625" style="94" customWidth="1"/>
    <col min="614" max="614" width="1.625" style="94" customWidth="1"/>
    <col min="615" max="615" width="9" style="94" customWidth="1"/>
    <col min="616" max="616" width="7.875" style="94" customWidth="1"/>
    <col min="617" max="618" width="9" style="94"/>
    <col min="619" max="619" width="22.625" style="94" bestFit="1" customWidth="1"/>
    <col min="620" max="620" width="5.875" style="94" bestFit="1" customWidth="1"/>
    <col min="621" max="621" width="15.125" style="94" bestFit="1" customWidth="1"/>
    <col min="622" max="622" width="5.375" style="94" customWidth="1"/>
    <col min="623" max="623" width="15.625" style="94" customWidth="1"/>
    <col min="624" max="624" width="10.625" style="94" customWidth="1"/>
    <col min="625" max="625" width="4" style="94" bestFit="1" customWidth="1"/>
    <col min="626" max="626" width="10.625" style="94" customWidth="1"/>
    <col min="627" max="627" width="15.625" style="94" customWidth="1"/>
    <col min="628" max="628" width="1.625" style="94" customWidth="1"/>
    <col min="629" max="629" width="9" style="94" customWidth="1"/>
    <col min="630" max="630" width="7.875" style="94" customWidth="1"/>
    <col min="631" max="632" width="1.625" style="94" customWidth="1"/>
    <col min="633" max="633" width="15.125" style="94" bestFit="1" customWidth="1"/>
    <col min="634" max="634" width="5.375" style="94" customWidth="1"/>
    <col min="635" max="635" width="15.625" style="94" customWidth="1"/>
    <col min="636" max="636" width="10.625" style="94" customWidth="1"/>
    <col min="637" max="637" width="4" style="94" bestFit="1" customWidth="1"/>
    <col min="638" max="638" width="10.625" style="94" customWidth="1"/>
    <col min="639" max="639" width="15.625" style="94" customWidth="1"/>
    <col min="640" max="640" width="1.625" style="94" customWidth="1"/>
    <col min="641" max="641" width="9" style="94" customWidth="1"/>
    <col min="642" max="642" width="7.875" style="94" customWidth="1"/>
    <col min="643" max="643" width="9" style="94"/>
    <col min="644" max="644" width="9" style="94" customWidth="1"/>
    <col min="645" max="649" width="15.625" style="94" customWidth="1"/>
    <col min="650" max="650" width="9" style="94"/>
    <col min="651" max="651" width="23.375" style="94" customWidth="1"/>
    <col min="652" max="770" width="9" style="94"/>
    <col min="771" max="771" width="22.625" style="94" bestFit="1" customWidth="1"/>
    <col min="772" max="772" width="5.875" style="94" bestFit="1" customWidth="1"/>
    <col min="773" max="773" width="15.125" style="94" bestFit="1" customWidth="1"/>
    <col min="774" max="774" width="5.375" style="94" customWidth="1"/>
    <col min="775" max="775" width="15.625" style="94" customWidth="1"/>
    <col min="776" max="776" width="10.625" style="94" customWidth="1"/>
    <col min="777" max="777" width="4" style="94" bestFit="1" customWidth="1"/>
    <col min="778" max="778" width="10.625" style="94" customWidth="1"/>
    <col min="779" max="779" width="15.625" style="94" customWidth="1"/>
    <col min="780" max="780" width="1.625" style="94" customWidth="1"/>
    <col min="781" max="781" width="9" style="94" customWidth="1"/>
    <col min="782" max="782" width="7.875" style="94" customWidth="1"/>
    <col min="783" max="784" width="1.625" style="94" customWidth="1"/>
    <col min="785" max="785" width="15.125" style="94" bestFit="1" customWidth="1"/>
    <col min="786" max="786" width="5.375" style="94" customWidth="1"/>
    <col min="787" max="787" width="15.625" style="94" customWidth="1"/>
    <col min="788" max="788" width="10.625" style="94" customWidth="1"/>
    <col min="789" max="789" width="4" style="94" bestFit="1" customWidth="1"/>
    <col min="790" max="790" width="10.625" style="94" customWidth="1"/>
    <col min="791" max="791" width="15.625" style="94" customWidth="1"/>
    <col min="792" max="792" width="1.625" style="94" customWidth="1"/>
    <col min="793" max="793" width="9" style="94" customWidth="1"/>
    <col min="794" max="794" width="7.875" style="94" customWidth="1"/>
    <col min="795" max="796" width="9" style="94"/>
    <col min="797" max="797" width="22.625" style="94" bestFit="1" customWidth="1"/>
    <col min="798" max="798" width="5.875" style="94" bestFit="1" customWidth="1"/>
    <col min="799" max="799" width="15.125" style="94" bestFit="1" customWidth="1"/>
    <col min="800" max="800" width="5.375" style="94" customWidth="1"/>
    <col min="801" max="801" width="15.625" style="94" customWidth="1"/>
    <col min="802" max="802" width="10.625" style="94" customWidth="1"/>
    <col min="803" max="803" width="4" style="94" bestFit="1" customWidth="1"/>
    <col min="804" max="804" width="10.625" style="94" customWidth="1"/>
    <col min="805" max="805" width="15.625" style="94" customWidth="1"/>
    <col min="806" max="806" width="1.625" style="94" customWidth="1"/>
    <col min="807" max="807" width="9" style="94" customWidth="1"/>
    <col min="808" max="808" width="7.875" style="94" customWidth="1"/>
    <col min="809" max="810" width="1.625" style="94" customWidth="1"/>
    <col min="811" max="811" width="15.125" style="94" bestFit="1" customWidth="1"/>
    <col min="812" max="812" width="5.375" style="94" customWidth="1"/>
    <col min="813" max="813" width="15.625" style="94" customWidth="1"/>
    <col min="814" max="814" width="10.625" style="94" customWidth="1"/>
    <col min="815" max="815" width="4" style="94" bestFit="1" customWidth="1"/>
    <col min="816" max="816" width="10.625" style="94" customWidth="1"/>
    <col min="817" max="817" width="15.625" style="94" customWidth="1"/>
    <col min="818" max="818" width="1.625" style="94" customWidth="1"/>
    <col min="819" max="819" width="9" style="94" customWidth="1"/>
    <col min="820" max="820" width="7.875" style="94" customWidth="1"/>
    <col min="821" max="822" width="9" style="94"/>
    <col min="823" max="823" width="22.625" style="94" bestFit="1" customWidth="1"/>
    <col min="824" max="824" width="5.875" style="94" bestFit="1" customWidth="1"/>
    <col min="825" max="825" width="15.125" style="94" bestFit="1" customWidth="1"/>
    <col min="826" max="826" width="5.375" style="94" customWidth="1"/>
    <col min="827" max="827" width="15.625" style="94" customWidth="1"/>
    <col min="828" max="828" width="10.625" style="94" customWidth="1"/>
    <col min="829" max="829" width="4" style="94" bestFit="1" customWidth="1"/>
    <col min="830" max="830" width="10.625" style="94" customWidth="1"/>
    <col min="831" max="831" width="15.625" style="94" customWidth="1"/>
    <col min="832" max="832" width="1.625" style="94" customWidth="1"/>
    <col min="833" max="833" width="9" style="94" customWidth="1"/>
    <col min="834" max="834" width="7.875" style="94" customWidth="1"/>
    <col min="835" max="836" width="1.625" style="94" customWidth="1"/>
    <col min="837" max="837" width="15.125" style="94" bestFit="1" customWidth="1"/>
    <col min="838" max="838" width="5.375" style="94" customWidth="1"/>
    <col min="839" max="839" width="15.625" style="94" customWidth="1"/>
    <col min="840" max="840" width="10.625" style="94" customWidth="1"/>
    <col min="841" max="841" width="4" style="94" bestFit="1" customWidth="1"/>
    <col min="842" max="842" width="10.625" style="94" customWidth="1"/>
    <col min="843" max="843" width="15.625" style="94" customWidth="1"/>
    <col min="844" max="844" width="1.625" style="94" customWidth="1"/>
    <col min="845" max="845" width="9" style="94" customWidth="1"/>
    <col min="846" max="846" width="7.875" style="94" customWidth="1"/>
    <col min="847" max="848" width="9" style="94"/>
    <col min="849" max="849" width="22.625" style="94" bestFit="1" customWidth="1"/>
    <col min="850" max="850" width="5.875" style="94" bestFit="1" customWidth="1"/>
    <col min="851" max="851" width="15.125" style="94" bestFit="1" customWidth="1"/>
    <col min="852" max="852" width="5.375" style="94" customWidth="1"/>
    <col min="853" max="853" width="15.625" style="94" customWidth="1"/>
    <col min="854" max="854" width="10.625" style="94" customWidth="1"/>
    <col min="855" max="855" width="4" style="94" bestFit="1" customWidth="1"/>
    <col min="856" max="856" width="10.625" style="94" customWidth="1"/>
    <col min="857" max="857" width="15.625" style="94" customWidth="1"/>
    <col min="858" max="858" width="1.625" style="94" customWidth="1"/>
    <col min="859" max="859" width="9" style="94" customWidth="1"/>
    <col min="860" max="860" width="7.875" style="94" customWidth="1"/>
    <col min="861" max="862" width="1.625" style="94" customWidth="1"/>
    <col min="863" max="863" width="15.125" style="94" bestFit="1" customWidth="1"/>
    <col min="864" max="864" width="5.375" style="94" customWidth="1"/>
    <col min="865" max="865" width="15.625" style="94" customWidth="1"/>
    <col min="866" max="866" width="10.625" style="94" customWidth="1"/>
    <col min="867" max="867" width="4" style="94" bestFit="1" customWidth="1"/>
    <col min="868" max="868" width="10.625" style="94" customWidth="1"/>
    <col min="869" max="869" width="15.625" style="94" customWidth="1"/>
    <col min="870" max="870" width="1.625" style="94" customWidth="1"/>
    <col min="871" max="871" width="9" style="94" customWidth="1"/>
    <col min="872" max="872" width="7.875" style="94" customWidth="1"/>
    <col min="873" max="874" width="9" style="94"/>
    <col min="875" max="875" width="22.625" style="94" bestFit="1" customWidth="1"/>
    <col min="876" max="876" width="5.875" style="94" bestFit="1" customWidth="1"/>
    <col min="877" max="877" width="15.125" style="94" bestFit="1" customWidth="1"/>
    <col min="878" max="878" width="5.375" style="94" customWidth="1"/>
    <col min="879" max="879" width="15.625" style="94" customWidth="1"/>
    <col min="880" max="880" width="10.625" style="94" customWidth="1"/>
    <col min="881" max="881" width="4" style="94" bestFit="1" customWidth="1"/>
    <col min="882" max="882" width="10.625" style="94" customWidth="1"/>
    <col min="883" max="883" width="15.625" style="94" customWidth="1"/>
    <col min="884" max="884" width="1.625" style="94" customWidth="1"/>
    <col min="885" max="885" width="9" style="94" customWidth="1"/>
    <col min="886" max="886" width="7.875" style="94" customWidth="1"/>
    <col min="887" max="888" width="1.625" style="94" customWidth="1"/>
    <col min="889" max="889" width="15.125" style="94" bestFit="1" customWidth="1"/>
    <col min="890" max="890" width="5.375" style="94" customWidth="1"/>
    <col min="891" max="891" width="15.625" style="94" customWidth="1"/>
    <col min="892" max="892" width="10.625" style="94" customWidth="1"/>
    <col min="893" max="893" width="4" style="94" bestFit="1" customWidth="1"/>
    <col min="894" max="894" width="10.625" style="94" customWidth="1"/>
    <col min="895" max="895" width="15.625" style="94" customWidth="1"/>
    <col min="896" max="896" width="1.625" style="94" customWidth="1"/>
    <col min="897" max="897" width="9" style="94" customWidth="1"/>
    <col min="898" max="898" width="7.875" style="94" customWidth="1"/>
    <col min="899" max="899" width="9" style="94"/>
    <col min="900" max="900" width="9" style="94" customWidth="1"/>
    <col min="901" max="905" width="15.625" style="94" customWidth="1"/>
    <col min="906" max="906" width="9" style="94"/>
    <col min="907" max="907" width="23.375" style="94" customWidth="1"/>
    <col min="908" max="1026" width="9" style="94"/>
    <col min="1027" max="1027" width="22.625" style="94" bestFit="1" customWidth="1"/>
    <col min="1028" max="1028" width="5.875" style="94" bestFit="1" customWidth="1"/>
    <col min="1029" max="1029" width="15.125" style="94" bestFit="1" customWidth="1"/>
    <col min="1030" max="1030" width="5.375" style="94" customWidth="1"/>
    <col min="1031" max="1031" width="15.625" style="94" customWidth="1"/>
    <col min="1032" max="1032" width="10.625" style="94" customWidth="1"/>
    <col min="1033" max="1033" width="4" style="94" bestFit="1" customWidth="1"/>
    <col min="1034" max="1034" width="10.625" style="94" customWidth="1"/>
    <col min="1035" max="1035" width="15.625" style="94" customWidth="1"/>
    <col min="1036" max="1036" width="1.625" style="94" customWidth="1"/>
    <col min="1037" max="1037" width="9" style="94" customWidth="1"/>
    <col min="1038" max="1038" width="7.875" style="94" customWidth="1"/>
    <col min="1039" max="1040" width="1.625" style="94" customWidth="1"/>
    <col min="1041" max="1041" width="15.125" style="94" bestFit="1" customWidth="1"/>
    <col min="1042" max="1042" width="5.375" style="94" customWidth="1"/>
    <col min="1043" max="1043" width="15.625" style="94" customWidth="1"/>
    <col min="1044" max="1044" width="10.625" style="94" customWidth="1"/>
    <col min="1045" max="1045" width="4" style="94" bestFit="1" customWidth="1"/>
    <col min="1046" max="1046" width="10.625" style="94" customWidth="1"/>
    <col min="1047" max="1047" width="15.625" style="94" customWidth="1"/>
    <col min="1048" max="1048" width="1.625" style="94" customWidth="1"/>
    <col min="1049" max="1049" width="9" style="94" customWidth="1"/>
    <col min="1050" max="1050" width="7.875" style="94" customWidth="1"/>
    <col min="1051" max="1052" width="9" style="94"/>
    <col min="1053" max="1053" width="22.625" style="94" bestFit="1" customWidth="1"/>
    <col min="1054" max="1054" width="5.875" style="94" bestFit="1" customWidth="1"/>
    <col min="1055" max="1055" width="15.125" style="94" bestFit="1" customWidth="1"/>
    <col min="1056" max="1056" width="5.375" style="94" customWidth="1"/>
    <col min="1057" max="1057" width="15.625" style="94" customWidth="1"/>
    <col min="1058" max="1058" width="10.625" style="94" customWidth="1"/>
    <col min="1059" max="1059" width="4" style="94" bestFit="1" customWidth="1"/>
    <col min="1060" max="1060" width="10.625" style="94" customWidth="1"/>
    <col min="1061" max="1061" width="15.625" style="94" customWidth="1"/>
    <col min="1062" max="1062" width="1.625" style="94" customWidth="1"/>
    <col min="1063" max="1063" width="9" style="94" customWidth="1"/>
    <col min="1064" max="1064" width="7.875" style="94" customWidth="1"/>
    <col min="1065" max="1066" width="1.625" style="94" customWidth="1"/>
    <col min="1067" max="1067" width="15.125" style="94" bestFit="1" customWidth="1"/>
    <col min="1068" max="1068" width="5.375" style="94" customWidth="1"/>
    <col min="1069" max="1069" width="15.625" style="94" customWidth="1"/>
    <col min="1070" max="1070" width="10.625" style="94" customWidth="1"/>
    <col min="1071" max="1071" width="4" style="94" bestFit="1" customWidth="1"/>
    <col min="1072" max="1072" width="10.625" style="94" customWidth="1"/>
    <col min="1073" max="1073" width="15.625" style="94" customWidth="1"/>
    <col min="1074" max="1074" width="1.625" style="94" customWidth="1"/>
    <col min="1075" max="1075" width="9" style="94" customWidth="1"/>
    <col min="1076" max="1076" width="7.875" style="94" customWidth="1"/>
    <col min="1077" max="1078" width="9" style="94"/>
    <col min="1079" max="1079" width="22.625" style="94" bestFit="1" customWidth="1"/>
    <col min="1080" max="1080" width="5.875" style="94" bestFit="1" customWidth="1"/>
    <col min="1081" max="1081" width="15.125" style="94" bestFit="1" customWidth="1"/>
    <col min="1082" max="1082" width="5.375" style="94" customWidth="1"/>
    <col min="1083" max="1083" width="15.625" style="94" customWidth="1"/>
    <col min="1084" max="1084" width="10.625" style="94" customWidth="1"/>
    <col min="1085" max="1085" width="4" style="94" bestFit="1" customWidth="1"/>
    <col min="1086" max="1086" width="10.625" style="94" customWidth="1"/>
    <col min="1087" max="1087" width="15.625" style="94" customWidth="1"/>
    <col min="1088" max="1088" width="1.625" style="94" customWidth="1"/>
    <col min="1089" max="1089" width="9" style="94" customWidth="1"/>
    <col min="1090" max="1090" width="7.875" style="94" customWidth="1"/>
    <col min="1091" max="1092" width="1.625" style="94" customWidth="1"/>
    <col min="1093" max="1093" width="15.125" style="94" bestFit="1" customWidth="1"/>
    <col min="1094" max="1094" width="5.375" style="94" customWidth="1"/>
    <col min="1095" max="1095" width="15.625" style="94" customWidth="1"/>
    <col min="1096" max="1096" width="10.625" style="94" customWidth="1"/>
    <col min="1097" max="1097" width="4" style="94" bestFit="1" customWidth="1"/>
    <col min="1098" max="1098" width="10.625" style="94" customWidth="1"/>
    <col min="1099" max="1099" width="15.625" style="94" customWidth="1"/>
    <col min="1100" max="1100" width="1.625" style="94" customWidth="1"/>
    <col min="1101" max="1101" width="9" style="94" customWidth="1"/>
    <col min="1102" max="1102" width="7.875" style="94" customWidth="1"/>
    <col min="1103" max="1104" width="9" style="94"/>
    <col min="1105" max="1105" width="22.625" style="94" bestFit="1" customWidth="1"/>
    <col min="1106" max="1106" width="5.875" style="94" bestFit="1" customWidth="1"/>
    <col min="1107" max="1107" width="15.125" style="94" bestFit="1" customWidth="1"/>
    <col min="1108" max="1108" width="5.375" style="94" customWidth="1"/>
    <col min="1109" max="1109" width="15.625" style="94" customWidth="1"/>
    <col min="1110" max="1110" width="10.625" style="94" customWidth="1"/>
    <col min="1111" max="1111" width="4" style="94" bestFit="1" customWidth="1"/>
    <col min="1112" max="1112" width="10.625" style="94" customWidth="1"/>
    <col min="1113" max="1113" width="15.625" style="94" customWidth="1"/>
    <col min="1114" max="1114" width="1.625" style="94" customWidth="1"/>
    <col min="1115" max="1115" width="9" style="94" customWidth="1"/>
    <col min="1116" max="1116" width="7.875" style="94" customWidth="1"/>
    <col min="1117" max="1118" width="1.625" style="94" customWidth="1"/>
    <col min="1119" max="1119" width="15.125" style="94" bestFit="1" customWidth="1"/>
    <col min="1120" max="1120" width="5.375" style="94" customWidth="1"/>
    <col min="1121" max="1121" width="15.625" style="94" customWidth="1"/>
    <col min="1122" max="1122" width="10.625" style="94" customWidth="1"/>
    <col min="1123" max="1123" width="4" style="94" bestFit="1" customWidth="1"/>
    <col min="1124" max="1124" width="10.625" style="94" customWidth="1"/>
    <col min="1125" max="1125" width="15.625" style="94" customWidth="1"/>
    <col min="1126" max="1126" width="1.625" style="94" customWidth="1"/>
    <col min="1127" max="1127" width="9" style="94" customWidth="1"/>
    <col min="1128" max="1128" width="7.875" style="94" customWidth="1"/>
    <col min="1129" max="1130" width="9" style="94"/>
    <col min="1131" max="1131" width="22.625" style="94" bestFit="1" customWidth="1"/>
    <col min="1132" max="1132" width="5.875" style="94" bestFit="1" customWidth="1"/>
    <col min="1133" max="1133" width="15.125" style="94" bestFit="1" customWidth="1"/>
    <col min="1134" max="1134" width="5.375" style="94" customWidth="1"/>
    <col min="1135" max="1135" width="15.625" style="94" customWidth="1"/>
    <col min="1136" max="1136" width="10.625" style="94" customWidth="1"/>
    <col min="1137" max="1137" width="4" style="94" bestFit="1" customWidth="1"/>
    <col min="1138" max="1138" width="10.625" style="94" customWidth="1"/>
    <col min="1139" max="1139" width="15.625" style="94" customWidth="1"/>
    <col min="1140" max="1140" width="1.625" style="94" customWidth="1"/>
    <col min="1141" max="1141" width="9" style="94" customWidth="1"/>
    <col min="1142" max="1142" width="7.875" style="94" customWidth="1"/>
    <col min="1143" max="1144" width="1.625" style="94" customWidth="1"/>
    <col min="1145" max="1145" width="15.125" style="94" bestFit="1" customWidth="1"/>
    <col min="1146" max="1146" width="5.375" style="94" customWidth="1"/>
    <col min="1147" max="1147" width="15.625" style="94" customWidth="1"/>
    <col min="1148" max="1148" width="10.625" style="94" customWidth="1"/>
    <col min="1149" max="1149" width="4" style="94" bestFit="1" customWidth="1"/>
    <col min="1150" max="1150" width="10.625" style="94" customWidth="1"/>
    <col min="1151" max="1151" width="15.625" style="94" customWidth="1"/>
    <col min="1152" max="1152" width="1.625" style="94" customWidth="1"/>
    <col min="1153" max="1153" width="9" style="94" customWidth="1"/>
    <col min="1154" max="1154" width="7.875" style="94" customWidth="1"/>
    <col min="1155" max="1155" width="9" style="94"/>
    <col min="1156" max="1156" width="9" style="94" customWidth="1"/>
    <col min="1157" max="1161" width="15.625" style="94" customWidth="1"/>
    <col min="1162" max="1162" width="9" style="94"/>
    <col min="1163" max="1163" width="23.375" style="94" customWidth="1"/>
    <col min="1164" max="1282" width="9" style="94"/>
    <col min="1283" max="1283" width="22.625" style="94" bestFit="1" customWidth="1"/>
    <col min="1284" max="1284" width="5.875" style="94" bestFit="1" customWidth="1"/>
    <col min="1285" max="1285" width="15.125" style="94" bestFit="1" customWidth="1"/>
    <col min="1286" max="1286" width="5.375" style="94" customWidth="1"/>
    <col min="1287" max="1287" width="15.625" style="94" customWidth="1"/>
    <col min="1288" max="1288" width="10.625" style="94" customWidth="1"/>
    <col min="1289" max="1289" width="4" style="94" bestFit="1" customWidth="1"/>
    <col min="1290" max="1290" width="10.625" style="94" customWidth="1"/>
    <col min="1291" max="1291" width="15.625" style="94" customWidth="1"/>
    <col min="1292" max="1292" width="1.625" style="94" customWidth="1"/>
    <col min="1293" max="1293" width="9" style="94" customWidth="1"/>
    <col min="1294" max="1294" width="7.875" style="94" customWidth="1"/>
    <col min="1295" max="1296" width="1.625" style="94" customWidth="1"/>
    <col min="1297" max="1297" width="15.125" style="94" bestFit="1" customWidth="1"/>
    <col min="1298" max="1298" width="5.375" style="94" customWidth="1"/>
    <col min="1299" max="1299" width="15.625" style="94" customWidth="1"/>
    <col min="1300" max="1300" width="10.625" style="94" customWidth="1"/>
    <col min="1301" max="1301" width="4" style="94" bestFit="1" customWidth="1"/>
    <col min="1302" max="1302" width="10.625" style="94" customWidth="1"/>
    <col min="1303" max="1303" width="15.625" style="94" customWidth="1"/>
    <col min="1304" max="1304" width="1.625" style="94" customWidth="1"/>
    <col min="1305" max="1305" width="9" style="94" customWidth="1"/>
    <col min="1306" max="1306" width="7.875" style="94" customWidth="1"/>
    <col min="1307" max="1308" width="9" style="94"/>
    <col min="1309" max="1309" width="22.625" style="94" bestFit="1" customWidth="1"/>
    <col min="1310" max="1310" width="5.875" style="94" bestFit="1" customWidth="1"/>
    <col min="1311" max="1311" width="15.125" style="94" bestFit="1" customWidth="1"/>
    <col min="1312" max="1312" width="5.375" style="94" customWidth="1"/>
    <col min="1313" max="1313" width="15.625" style="94" customWidth="1"/>
    <col min="1314" max="1314" width="10.625" style="94" customWidth="1"/>
    <col min="1315" max="1315" width="4" style="94" bestFit="1" customWidth="1"/>
    <col min="1316" max="1316" width="10.625" style="94" customWidth="1"/>
    <col min="1317" max="1317" width="15.625" style="94" customWidth="1"/>
    <col min="1318" max="1318" width="1.625" style="94" customWidth="1"/>
    <col min="1319" max="1319" width="9" style="94" customWidth="1"/>
    <col min="1320" max="1320" width="7.875" style="94" customWidth="1"/>
    <col min="1321" max="1322" width="1.625" style="94" customWidth="1"/>
    <col min="1323" max="1323" width="15.125" style="94" bestFit="1" customWidth="1"/>
    <col min="1324" max="1324" width="5.375" style="94" customWidth="1"/>
    <col min="1325" max="1325" width="15.625" style="94" customWidth="1"/>
    <col min="1326" max="1326" width="10.625" style="94" customWidth="1"/>
    <col min="1327" max="1327" width="4" style="94" bestFit="1" customWidth="1"/>
    <col min="1328" max="1328" width="10.625" style="94" customWidth="1"/>
    <col min="1329" max="1329" width="15.625" style="94" customWidth="1"/>
    <col min="1330" max="1330" width="1.625" style="94" customWidth="1"/>
    <col min="1331" max="1331" width="9" style="94" customWidth="1"/>
    <col min="1332" max="1332" width="7.875" style="94" customWidth="1"/>
    <col min="1333" max="1334" width="9" style="94"/>
    <col min="1335" max="1335" width="22.625" style="94" bestFit="1" customWidth="1"/>
    <col min="1336" max="1336" width="5.875" style="94" bestFit="1" customWidth="1"/>
    <col min="1337" max="1337" width="15.125" style="94" bestFit="1" customWidth="1"/>
    <col min="1338" max="1338" width="5.375" style="94" customWidth="1"/>
    <col min="1339" max="1339" width="15.625" style="94" customWidth="1"/>
    <col min="1340" max="1340" width="10.625" style="94" customWidth="1"/>
    <col min="1341" max="1341" width="4" style="94" bestFit="1" customWidth="1"/>
    <col min="1342" max="1342" width="10.625" style="94" customWidth="1"/>
    <col min="1343" max="1343" width="15.625" style="94" customWidth="1"/>
    <col min="1344" max="1344" width="1.625" style="94" customWidth="1"/>
    <col min="1345" max="1345" width="9" style="94" customWidth="1"/>
    <col min="1346" max="1346" width="7.875" style="94" customWidth="1"/>
    <col min="1347" max="1348" width="1.625" style="94" customWidth="1"/>
    <col min="1349" max="1349" width="15.125" style="94" bestFit="1" customWidth="1"/>
    <col min="1350" max="1350" width="5.375" style="94" customWidth="1"/>
    <col min="1351" max="1351" width="15.625" style="94" customWidth="1"/>
    <col min="1352" max="1352" width="10.625" style="94" customWidth="1"/>
    <col min="1353" max="1353" width="4" style="94" bestFit="1" customWidth="1"/>
    <col min="1354" max="1354" width="10.625" style="94" customWidth="1"/>
    <col min="1355" max="1355" width="15.625" style="94" customWidth="1"/>
    <col min="1356" max="1356" width="1.625" style="94" customWidth="1"/>
    <col min="1357" max="1357" width="9" style="94" customWidth="1"/>
    <col min="1358" max="1358" width="7.875" style="94" customWidth="1"/>
    <col min="1359" max="1360" width="9" style="94"/>
    <col min="1361" max="1361" width="22.625" style="94" bestFit="1" customWidth="1"/>
    <col min="1362" max="1362" width="5.875" style="94" bestFit="1" customWidth="1"/>
    <col min="1363" max="1363" width="15.125" style="94" bestFit="1" customWidth="1"/>
    <col min="1364" max="1364" width="5.375" style="94" customWidth="1"/>
    <col min="1365" max="1365" width="15.625" style="94" customWidth="1"/>
    <col min="1366" max="1366" width="10.625" style="94" customWidth="1"/>
    <col min="1367" max="1367" width="4" style="94" bestFit="1" customWidth="1"/>
    <col min="1368" max="1368" width="10.625" style="94" customWidth="1"/>
    <col min="1369" max="1369" width="15.625" style="94" customWidth="1"/>
    <col min="1370" max="1370" width="1.625" style="94" customWidth="1"/>
    <col min="1371" max="1371" width="9" style="94" customWidth="1"/>
    <col min="1372" max="1372" width="7.875" style="94" customWidth="1"/>
    <col min="1373" max="1374" width="1.625" style="94" customWidth="1"/>
    <col min="1375" max="1375" width="15.125" style="94" bestFit="1" customWidth="1"/>
    <col min="1376" max="1376" width="5.375" style="94" customWidth="1"/>
    <col min="1377" max="1377" width="15.625" style="94" customWidth="1"/>
    <col min="1378" max="1378" width="10.625" style="94" customWidth="1"/>
    <col min="1379" max="1379" width="4" style="94" bestFit="1" customWidth="1"/>
    <col min="1380" max="1380" width="10.625" style="94" customWidth="1"/>
    <col min="1381" max="1381" width="15.625" style="94" customWidth="1"/>
    <col min="1382" max="1382" width="1.625" style="94" customWidth="1"/>
    <col min="1383" max="1383" width="9" style="94" customWidth="1"/>
    <col min="1384" max="1384" width="7.875" style="94" customWidth="1"/>
    <col min="1385" max="1386" width="9" style="94"/>
    <col min="1387" max="1387" width="22.625" style="94" bestFit="1" customWidth="1"/>
    <col min="1388" max="1388" width="5.875" style="94" bestFit="1" customWidth="1"/>
    <col min="1389" max="1389" width="15.125" style="94" bestFit="1" customWidth="1"/>
    <col min="1390" max="1390" width="5.375" style="94" customWidth="1"/>
    <col min="1391" max="1391" width="15.625" style="94" customWidth="1"/>
    <col min="1392" max="1392" width="10.625" style="94" customWidth="1"/>
    <col min="1393" max="1393" width="4" style="94" bestFit="1" customWidth="1"/>
    <col min="1394" max="1394" width="10.625" style="94" customWidth="1"/>
    <col min="1395" max="1395" width="15.625" style="94" customWidth="1"/>
    <col min="1396" max="1396" width="1.625" style="94" customWidth="1"/>
    <col min="1397" max="1397" width="9" style="94" customWidth="1"/>
    <col min="1398" max="1398" width="7.875" style="94" customWidth="1"/>
    <col min="1399" max="1400" width="1.625" style="94" customWidth="1"/>
    <col min="1401" max="1401" width="15.125" style="94" bestFit="1" customWidth="1"/>
    <col min="1402" max="1402" width="5.375" style="94" customWidth="1"/>
    <col min="1403" max="1403" width="15.625" style="94" customWidth="1"/>
    <col min="1404" max="1404" width="10.625" style="94" customWidth="1"/>
    <col min="1405" max="1405" width="4" style="94" bestFit="1" customWidth="1"/>
    <col min="1406" max="1406" width="10.625" style="94" customWidth="1"/>
    <col min="1407" max="1407" width="15.625" style="94" customWidth="1"/>
    <col min="1408" max="1408" width="1.625" style="94" customWidth="1"/>
    <col min="1409" max="1409" width="9" style="94" customWidth="1"/>
    <col min="1410" max="1410" width="7.875" style="94" customWidth="1"/>
    <col min="1411" max="1411" width="9" style="94"/>
    <col min="1412" max="1412" width="9" style="94" customWidth="1"/>
    <col min="1413" max="1417" width="15.625" style="94" customWidth="1"/>
    <col min="1418" max="1418" width="9" style="94"/>
    <col min="1419" max="1419" width="23.375" style="94" customWidth="1"/>
    <col min="1420" max="1538" width="9" style="94"/>
    <col min="1539" max="1539" width="22.625" style="94" bestFit="1" customWidth="1"/>
    <col min="1540" max="1540" width="5.875" style="94" bestFit="1" customWidth="1"/>
    <col min="1541" max="1541" width="15.125" style="94" bestFit="1" customWidth="1"/>
    <col min="1542" max="1542" width="5.375" style="94" customWidth="1"/>
    <col min="1543" max="1543" width="15.625" style="94" customWidth="1"/>
    <col min="1544" max="1544" width="10.625" style="94" customWidth="1"/>
    <col min="1545" max="1545" width="4" style="94" bestFit="1" customWidth="1"/>
    <col min="1546" max="1546" width="10.625" style="94" customWidth="1"/>
    <col min="1547" max="1547" width="15.625" style="94" customWidth="1"/>
    <col min="1548" max="1548" width="1.625" style="94" customWidth="1"/>
    <col min="1549" max="1549" width="9" style="94" customWidth="1"/>
    <col min="1550" max="1550" width="7.875" style="94" customWidth="1"/>
    <col min="1551" max="1552" width="1.625" style="94" customWidth="1"/>
    <col min="1553" max="1553" width="15.125" style="94" bestFit="1" customWidth="1"/>
    <col min="1554" max="1554" width="5.375" style="94" customWidth="1"/>
    <col min="1555" max="1555" width="15.625" style="94" customWidth="1"/>
    <col min="1556" max="1556" width="10.625" style="94" customWidth="1"/>
    <col min="1557" max="1557" width="4" style="94" bestFit="1" customWidth="1"/>
    <col min="1558" max="1558" width="10.625" style="94" customWidth="1"/>
    <col min="1559" max="1559" width="15.625" style="94" customWidth="1"/>
    <col min="1560" max="1560" width="1.625" style="94" customWidth="1"/>
    <col min="1561" max="1561" width="9" style="94" customWidth="1"/>
    <col min="1562" max="1562" width="7.875" style="94" customWidth="1"/>
    <col min="1563" max="1564" width="9" style="94"/>
    <col min="1565" max="1565" width="22.625" style="94" bestFit="1" customWidth="1"/>
    <col min="1566" max="1566" width="5.875" style="94" bestFit="1" customWidth="1"/>
    <col min="1567" max="1567" width="15.125" style="94" bestFit="1" customWidth="1"/>
    <col min="1568" max="1568" width="5.375" style="94" customWidth="1"/>
    <col min="1569" max="1569" width="15.625" style="94" customWidth="1"/>
    <col min="1570" max="1570" width="10.625" style="94" customWidth="1"/>
    <col min="1571" max="1571" width="4" style="94" bestFit="1" customWidth="1"/>
    <col min="1572" max="1572" width="10.625" style="94" customWidth="1"/>
    <col min="1573" max="1573" width="15.625" style="94" customWidth="1"/>
    <col min="1574" max="1574" width="1.625" style="94" customWidth="1"/>
    <col min="1575" max="1575" width="9" style="94" customWidth="1"/>
    <col min="1576" max="1576" width="7.875" style="94" customWidth="1"/>
    <col min="1577" max="1578" width="1.625" style="94" customWidth="1"/>
    <col min="1579" max="1579" width="15.125" style="94" bestFit="1" customWidth="1"/>
    <col min="1580" max="1580" width="5.375" style="94" customWidth="1"/>
    <col min="1581" max="1581" width="15.625" style="94" customWidth="1"/>
    <col min="1582" max="1582" width="10.625" style="94" customWidth="1"/>
    <col min="1583" max="1583" width="4" style="94" bestFit="1" customWidth="1"/>
    <col min="1584" max="1584" width="10.625" style="94" customWidth="1"/>
    <col min="1585" max="1585" width="15.625" style="94" customWidth="1"/>
    <col min="1586" max="1586" width="1.625" style="94" customWidth="1"/>
    <col min="1587" max="1587" width="9" style="94" customWidth="1"/>
    <col min="1588" max="1588" width="7.875" style="94" customWidth="1"/>
    <col min="1589" max="1590" width="9" style="94"/>
    <col min="1591" max="1591" width="22.625" style="94" bestFit="1" customWidth="1"/>
    <col min="1592" max="1592" width="5.875" style="94" bestFit="1" customWidth="1"/>
    <col min="1593" max="1593" width="15.125" style="94" bestFit="1" customWidth="1"/>
    <col min="1594" max="1594" width="5.375" style="94" customWidth="1"/>
    <col min="1595" max="1595" width="15.625" style="94" customWidth="1"/>
    <col min="1596" max="1596" width="10.625" style="94" customWidth="1"/>
    <col min="1597" max="1597" width="4" style="94" bestFit="1" customWidth="1"/>
    <col min="1598" max="1598" width="10.625" style="94" customWidth="1"/>
    <col min="1599" max="1599" width="15.625" style="94" customWidth="1"/>
    <col min="1600" max="1600" width="1.625" style="94" customWidth="1"/>
    <col min="1601" max="1601" width="9" style="94" customWidth="1"/>
    <col min="1602" max="1602" width="7.875" style="94" customWidth="1"/>
    <col min="1603" max="1604" width="1.625" style="94" customWidth="1"/>
    <col min="1605" max="1605" width="15.125" style="94" bestFit="1" customWidth="1"/>
    <col min="1606" max="1606" width="5.375" style="94" customWidth="1"/>
    <col min="1607" max="1607" width="15.625" style="94" customWidth="1"/>
    <col min="1608" max="1608" width="10.625" style="94" customWidth="1"/>
    <col min="1609" max="1609" width="4" style="94" bestFit="1" customWidth="1"/>
    <col min="1610" max="1610" width="10.625" style="94" customWidth="1"/>
    <col min="1611" max="1611" width="15.625" style="94" customWidth="1"/>
    <col min="1612" max="1612" width="1.625" style="94" customWidth="1"/>
    <col min="1613" max="1613" width="9" style="94" customWidth="1"/>
    <col min="1614" max="1614" width="7.875" style="94" customWidth="1"/>
    <col min="1615" max="1616" width="9" style="94"/>
    <col min="1617" max="1617" width="22.625" style="94" bestFit="1" customWidth="1"/>
    <col min="1618" max="1618" width="5.875" style="94" bestFit="1" customWidth="1"/>
    <col min="1619" max="1619" width="15.125" style="94" bestFit="1" customWidth="1"/>
    <col min="1620" max="1620" width="5.375" style="94" customWidth="1"/>
    <col min="1621" max="1621" width="15.625" style="94" customWidth="1"/>
    <col min="1622" max="1622" width="10.625" style="94" customWidth="1"/>
    <col min="1623" max="1623" width="4" style="94" bestFit="1" customWidth="1"/>
    <col min="1624" max="1624" width="10.625" style="94" customWidth="1"/>
    <col min="1625" max="1625" width="15.625" style="94" customWidth="1"/>
    <col min="1626" max="1626" width="1.625" style="94" customWidth="1"/>
    <col min="1627" max="1627" width="9" style="94" customWidth="1"/>
    <col min="1628" max="1628" width="7.875" style="94" customWidth="1"/>
    <col min="1629" max="1630" width="1.625" style="94" customWidth="1"/>
    <col min="1631" max="1631" width="15.125" style="94" bestFit="1" customWidth="1"/>
    <col min="1632" max="1632" width="5.375" style="94" customWidth="1"/>
    <col min="1633" max="1633" width="15.625" style="94" customWidth="1"/>
    <col min="1634" max="1634" width="10.625" style="94" customWidth="1"/>
    <col min="1635" max="1635" width="4" style="94" bestFit="1" customWidth="1"/>
    <col min="1636" max="1636" width="10.625" style="94" customWidth="1"/>
    <col min="1637" max="1637" width="15.625" style="94" customWidth="1"/>
    <col min="1638" max="1638" width="1.625" style="94" customWidth="1"/>
    <col min="1639" max="1639" width="9" style="94" customWidth="1"/>
    <col min="1640" max="1640" width="7.875" style="94" customWidth="1"/>
    <col min="1641" max="1642" width="9" style="94"/>
    <col min="1643" max="1643" width="22.625" style="94" bestFit="1" customWidth="1"/>
    <col min="1644" max="1644" width="5.875" style="94" bestFit="1" customWidth="1"/>
    <col min="1645" max="1645" width="15.125" style="94" bestFit="1" customWidth="1"/>
    <col min="1646" max="1646" width="5.375" style="94" customWidth="1"/>
    <col min="1647" max="1647" width="15.625" style="94" customWidth="1"/>
    <col min="1648" max="1648" width="10.625" style="94" customWidth="1"/>
    <col min="1649" max="1649" width="4" style="94" bestFit="1" customWidth="1"/>
    <col min="1650" max="1650" width="10.625" style="94" customWidth="1"/>
    <col min="1651" max="1651" width="15.625" style="94" customWidth="1"/>
    <col min="1652" max="1652" width="1.625" style="94" customWidth="1"/>
    <col min="1653" max="1653" width="9" style="94" customWidth="1"/>
    <col min="1654" max="1654" width="7.875" style="94" customWidth="1"/>
    <col min="1655" max="1656" width="1.625" style="94" customWidth="1"/>
    <col min="1657" max="1657" width="15.125" style="94" bestFit="1" customWidth="1"/>
    <col min="1658" max="1658" width="5.375" style="94" customWidth="1"/>
    <col min="1659" max="1659" width="15.625" style="94" customWidth="1"/>
    <col min="1660" max="1660" width="10.625" style="94" customWidth="1"/>
    <col min="1661" max="1661" width="4" style="94" bestFit="1" customWidth="1"/>
    <col min="1662" max="1662" width="10.625" style="94" customWidth="1"/>
    <col min="1663" max="1663" width="15.625" style="94" customWidth="1"/>
    <col min="1664" max="1664" width="1.625" style="94" customWidth="1"/>
    <col min="1665" max="1665" width="9" style="94" customWidth="1"/>
    <col min="1666" max="1666" width="7.875" style="94" customWidth="1"/>
    <col min="1667" max="1667" width="9" style="94"/>
    <col min="1668" max="1668" width="9" style="94" customWidth="1"/>
    <col min="1669" max="1673" width="15.625" style="94" customWidth="1"/>
    <col min="1674" max="1674" width="9" style="94"/>
    <col min="1675" max="1675" width="23.375" style="94" customWidth="1"/>
    <col min="1676" max="1794" width="9" style="94"/>
    <col min="1795" max="1795" width="22.625" style="94" bestFit="1" customWidth="1"/>
    <col min="1796" max="1796" width="5.875" style="94" bestFit="1" customWidth="1"/>
    <col min="1797" max="1797" width="15.125" style="94" bestFit="1" customWidth="1"/>
    <col min="1798" max="1798" width="5.375" style="94" customWidth="1"/>
    <col min="1799" max="1799" width="15.625" style="94" customWidth="1"/>
    <col min="1800" max="1800" width="10.625" style="94" customWidth="1"/>
    <col min="1801" max="1801" width="4" style="94" bestFit="1" customWidth="1"/>
    <col min="1802" max="1802" width="10.625" style="94" customWidth="1"/>
    <col min="1803" max="1803" width="15.625" style="94" customWidth="1"/>
    <col min="1804" max="1804" width="1.625" style="94" customWidth="1"/>
    <col min="1805" max="1805" width="9" style="94" customWidth="1"/>
    <col min="1806" max="1806" width="7.875" style="94" customWidth="1"/>
    <col min="1807" max="1808" width="1.625" style="94" customWidth="1"/>
    <col min="1809" max="1809" width="15.125" style="94" bestFit="1" customWidth="1"/>
    <col min="1810" max="1810" width="5.375" style="94" customWidth="1"/>
    <col min="1811" max="1811" width="15.625" style="94" customWidth="1"/>
    <col min="1812" max="1812" width="10.625" style="94" customWidth="1"/>
    <col min="1813" max="1813" width="4" style="94" bestFit="1" customWidth="1"/>
    <col min="1814" max="1814" width="10.625" style="94" customWidth="1"/>
    <col min="1815" max="1815" width="15.625" style="94" customWidth="1"/>
    <col min="1816" max="1816" width="1.625" style="94" customWidth="1"/>
    <col min="1817" max="1817" width="9" style="94" customWidth="1"/>
    <col min="1818" max="1818" width="7.875" style="94" customWidth="1"/>
    <col min="1819" max="1820" width="9" style="94"/>
    <col min="1821" max="1821" width="22.625" style="94" bestFit="1" customWidth="1"/>
    <col min="1822" max="1822" width="5.875" style="94" bestFit="1" customWidth="1"/>
    <col min="1823" max="1823" width="15.125" style="94" bestFit="1" customWidth="1"/>
    <col min="1824" max="1824" width="5.375" style="94" customWidth="1"/>
    <col min="1825" max="1825" width="15.625" style="94" customWidth="1"/>
    <col min="1826" max="1826" width="10.625" style="94" customWidth="1"/>
    <col min="1827" max="1827" width="4" style="94" bestFit="1" customWidth="1"/>
    <col min="1828" max="1828" width="10.625" style="94" customWidth="1"/>
    <col min="1829" max="1829" width="15.625" style="94" customWidth="1"/>
    <col min="1830" max="1830" width="1.625" style="94" customWidth="1"/>
    <col min="1831" max="1831" width="9" style="94" customWidth="1"/>
    <col min="1832" max="1832" width="7.875" style="94" customWidth="1"/>
    <col min="1833" max="1834" width="1.625" style="94" customWidth="1"/>
    <col min="1835" max="1835" width="15.125" style="94" bestFit="1" customWidth="1"/>
    <col min="1836" max="1836" width="5.375" style="94" customWidth="1"/>
    <col min="1837" max="1837" width="15.625" style="94" customWidth="1"/>
    <col min="1838" max="1838" width="10.625" style="94" customWidth="1"/>
    <col min="1839" max="1839" width="4" style="94" bestFit="1" customWidth="1"/>
    <col min="1840" max="1840" width="10.625" style="94" customWidth="1"/>
    <col min="1841" max="1841" width="15.625" style="94" customWidth="1"/>
    <col min="1842" max="1842" width="1.625" style="94" customWidth="1"/>
    <col min="1843" max="1843" width="9" style="94" customWidth="1"/>
    <col min="1844" max="1844" width="7.875" style="94" customWidth="1"/>
    <col min="1845" max="1846" width="9" style="94"/>
    <col min="1847" max="1847" width="22.625" style="94" bestFit="1" customWidth="1"/>
    <col min="1848" max="1848" width="5.875" style="94" bestFit="1" customWidth="1"/>
    <col min="1849" max="1849" width="15.125" style="94" bestFit="1" customWidth="1"/>
    <col min="1850" max="1850" width="5.375" style="94" customWidth="1"/>
    <col min="1851" max="1851" width="15.625" style="94" customWidth="1"/>
    <col min="1852" max="1852" width="10.625" style="94" customWidth="1"/>
    <col min="1853" max="1853" width="4" style="94" bestFit="1" customWidth="1"/>
    <col min="1854" max="1854" width="10.625" style="94" customWidth="1"/>
    <col min="1855" max="1855" width="15.625" style="94" customWidth="1"/>
    <col min="1856" max="1856" width="1.625" style="94" customWidth="1"/>
    <col min="1857" max="1857" width="9" style="94" customWidth="1"/>
    <col min="1858" max="1858" width="7.875" style="94" customWidth="1"/>
    <col min="1859" max="1860" width="1.625" style="94" customWidth="1"/>
    <col min="1861" max="1861" width="15.125" style="94" bestFit="1" customWidth="1"/>
    <col min="1862" max="1862" width="5.375" style="94" customWidth="1"/>
    <col min="1863" max="1863" width="15.625" style="94" customWidth="1"/>
    <col min="1864" max="1864" width="10.625" style="94" customWidth="1"/>
    <col min="1865" max="1865" width="4" style="94" bestFit="1" customWidth="1"/>
    <col min="1866" max="1866" width="10.625" style="94" customWidth="1"/>
    <col min="1867" max="1867" width="15.625" style="94" customWidth="1"/>
    <col min="1868" max="1868" width="1.625" style="94" customWidth="1"/>
    <col min="1869" max="1869" width="9" style="94" customWidth="1"/>
    <col min="1870" max="1870" width="7.875" style="94" customWidth="1"/>
    <col min="1871" max="1872" width="9" style="94"/>
    <col min="1873" max="1873" width="22.625" style="94" bestFit="1" customWidth="1"/>
    <col min="1874" max="1874" width="5.875" style="94" bestFit="1" customWidth="1"/>
    <col min="1875" max="1875" width="15.125" style="94" bestFit="1" customWidth="1"/>
    <col min="1876" max="1876" width="5.375" style="94" customWidth="1"/>
    <col min="1877" max="1877" width="15.625" style="94" customWidth="1"/>
    <col min="1878" max="1878" width="10.625" style="94" customWidth="1"/>
    <col min="1879" max="1879" width="4" style="94" bestFit="1" customWidth="1"/>
    <col min="1880" max="1880" width="10.625" style="94" customWidth="1"/>
    <col min="1881" max="1881" width="15.625" style="94" customWidth="1"/>
    <col min="1882" max="1882" width="1.625" style="94" customWidth="1"/>
    <col min="1883" max="1883" width="9" style="94" customWidth="1"/>
    <col min="1884" max="1884" width="7.875" style="94" customWidth="1"/>
    <col min="1885" max="1886" width="1.625" style="94" customWidth="1"/>
    <col min="1887" max="1887" width="15.125" style="94" bestFit="1" customWidth="1"/>
    <col min="1888" max="1888" width="5.375" style="94" customWidth="1"/>
    <col min="1889" max="1889" width="15.625" style="94" customWidth="1"/>
    <col min="1890" max="1890" width="10.625" style="94" customWidth="1"/>
    <col min="1891" max="1891" width="4" style="94" bestFit="1" customWidth="1"/>
    <col min="1892" max="1892" width="10.625" style="94" customWidth="1"/>
    <col min="1893" max="1893" width="15.625" style="94" customWidth="1"/>
    <col min="1894" max="1894" width="1.625" style="94" customWidth="1"/>
    <col min="1895" max="1895" width="9" style="94" customWidth="1"/>
    <col min="1896" max="1896" width="7.875" style="94" customWidth="1"/>
    <col min="1897" max="1898" width="9" style="94"/>
    <col min="1899" max="1899" width="22.625" style="94" bestFit="1" customWidth="1"/>
    <col min="1900" max="1900" width="5.875" style="94" bestFit="1" customWidth="1"/>
    <col min="1901" max="1901" width="15.125" style="94" bestFit="1" customWidth="1"/>
    <col min="1902" max="1902" width="5.375" style="94" customWidth="1"/>
    <col min="1903" max="1903" width="15.625" style="94" customWidth="1"/>
    <col min="1904" max="1904" width="10.625" style="94" customWidth="1"/>
    <col min="1905" max="1905" width="4" style="94" bestFit="1" customWidth="1"/>
    <col min="1906" max="1906" width="10.625" style="94" customWidth="1"/>
    <col min="1907" max="1907" width="15.625" style="94" customWidth="1"/>
    <col min="1908" max="1908" width="1.625" style="94" customWidth="1"/>
    <col min="1909" max="1909" width="9" style="94" customWidth="1"/>
    <col min="1910" max="1910" width="7.875" style="94" customWidth="1"/>
    <col min="1911" max="1912" width="1.625" style="94" customWidth="1"/>
    <col min="1913" max="1913" width="15.125" style="94" bestFit="1" customWidth="1"/>
    <col min="1914" max="1914" width="5.375" style="94" customWidth="1"/>
    <col min="1915" max="1915" width="15.625" style="94" customWidth="1"/>
    <col min="1916" max="1916" width="10.625" style="94" customWidth="1"/>
    <col min="1917" max="1917" width="4" style="94" bestFit="1" customWidth="1"/>
    <col min="1918" max="1918" width="10.625" style="94" customWidth="1"/>
    <col min="1919" max="1919" width="15.625" style="94" customWidth="1"/>
    <col min="1920" max="1920" width="1.625" style="94" customWidth="1"/>
    <col min="1921" max="1921" width="9" style="94" customWidth="1"/>
    <col min="1922" max="1922" width="7.875" style="94" customWidth="1"/>
    <col min="1923" max="1923" width="9" style="94"/>
    <col min="1924" max="1924" width="9" style="94" customWidth="1"/>
    <col min="1925" max="1929" width="15.625" style="94" customWidth="1"/>
    <col min="1930" max="1930" width="9" style="94"/>
    <col min="1931" max="1931" width="23.375" style="94" customWidth="1"/>
    <col min="1932" max="2050" width="9" style="94"/>
    <col min="2051" max="2051" width="22.625" style="94" bestFit="1" customWidth="1"/>
    <col min="2052" max="2052" width="5.875" style="94" bestFit="1" customWidth="1"/>
    <col min="2053" max="2053" width="15.125" style="94" bestFit="1" customWidth="1"/>
    <col min="2054" max="2054" width="5.375" style="94" customWidth="1"/>
    <col min="2055" max="2055" width="15.625" style="94" customWidth="1"/>
    <col min="2056" max="2056" width="10.625" style="94" customWidth="1"/>
    <col min="2057" max="2057" width="4" style="94" bestFit="1" customWidth="1"/>
    <col min="2058" max="2058" width="10.625" style="94" customWidth="1"/>
    <col min="2059" max="2059" width="15.625" style="94" customWidth="1"/>
    <col min="2060" max="2060" width="1.625" style="94" customWidth="1"/>
    <col min="2061" max="2061" width="9" style="94" customWidth="1"/>
    <col min="2062" max="2062" width="7.875" style="94" customWidth="1"/>
    <col min="2063" max="2064" width="1.625" style="94" customWidth="1"/>
    <col min="2065" max="2065" width="15.125" style="94" bestFit="1" customWidth="1"/>
    <col min="2066" max="2066" width="5.375" style="94" customWidth="1"/>
    <col min="2067" max="2067" width="15.625" style="94" customWidth="1"/>
    <col min="2068" max="2068" width="10.625" style="94" customWidth="1"/>
    <col min="2069" max="2069" width="4" style="94" bestFit="1" customWidth="1"/>
    <col min="2070" max="2070" width="10.625" style="94" customWidth="1"/>
    <col min="2071" max="2071" width="15.625" style="94" customWidth="1"/>
    <col min="2072" max="2072" width="1.625" style="94" customWidth="1"/>
    <col min="2073" max="2073" width="9" style="94" customWidth="1"/>
    <col min="2074" max="2074" width="7.875" style="94" customWidth="1"/>
    <col min="2075" max="2076" width="9" style="94"/>
    <col min="2077" max="2077" width="22.625" style="94" bestFit="1" customWidth="1"/>
    <col min="2078" max="2078" width="5.875" style="94" bestFit="1" customWidth="1"/>
    <col min="2079" max="2079" width="15.125" style="94" bestFit="1" customWidth="1"/>
    <col min="2080" max="2080" width="5.375" style="94" customWidth="1"/>
    <col min="2081" max="2081" width="15.625" style="94" customWidth="1"/>
    <col min="2082" max="2082" width="10.625" style="94" customWidth="1"/>
    <col min="2083" max="2083" width="4" style="94" bestFit="1" customWidth="1"/>
    <col min="2084" max="2084" width="10.625" style="94" customWidth="1"/>
    <col min="2085" max="2085" width="15.625" style="94" customWidth="1"/>
    <col min="2086" max="2086" width="1.625" style="94" customWidth="1"/>
    <col min="2087" max="2087" width="9" style="94" customWidth="1"/>
    <col min="2088" max="2088" width="7.875" style="94" customWidth="1"/>
    <col min="2089" max="2090" width="1.625" style="94" customWidth="1"/>
    <col min="2091" max="2091" width="15.125" style="94" bestFit="1" customWidth="1"/>
    <col min="2092" max="2092" width="5.375" style="94" customWidth="1"/>
    <col min="2093" max="2093" width="15.625" style="94" customWidth="1"/>
    <col min="2094" max="2094" width="10.625" style="94" customWidth="1"/>
    <col min="2095" max="2095" width="4" style="94" bestFit="1" customWidth="1"/>
    <col min="2096" max="2096" width="10.625" style="94" customWidth="1"/>
    <col min="2097" max="2097" width="15.625" style="94" customWidth="1"/>
    <col min="2098" max="2098" width="1.625" style="94" customWidth="1"/>
    <col min="2099" max="2099" width="9" style="94" customWidth="1"/>
    <col min="2100" max="2100" width="7.875" style="94" customWidth="1"/>
    <col min="2101" max="2102" width="9" style="94"/>
    <col min="2103" max="2103" width="22.625" style="94" bestFit="1" customWidth="1"/>
    <col min="2104" max="2104" width="5.875" style="94" bestFit="1" customWidth="1"/>
    <col min="2105" max="2105" width="15.125" style="94" bestFit="1" customWidth="1"/>
    <col min="2106" max="2106" width="5.375" style="94" customWidth="1"/>
    <col min="2107" max="2107" width="15.625" style="94" customWidth="1"/>
    <col min="2108" max="2108" width="10.625" style="94" customWidth="1"/>
    <col min="2109" max="2109" width="4" style="94" bestFit="1" customWidth="1"/>
    <col min="2110" max="2110" width="10.625" style="94" customWidth="1"/>
    <col min="2111" max="2111" width="15.625" style="94" customWidth="1"/>
    <col min="2112" max="2112" width="1.625" style="94" customWidth="1"/>
    <col min="2113" max="2113" width="9" style="94" customWidth="1"/>
    <col min="2114" max="2114" width="7.875" style="94" customWidth="1"/>
    <col min="2115" max="2116" width="1.625" style="94" customWidth="1"/>
    <col min="2117" max="2117" width="15.125" style="94" bestFit="1" customWidth="1"/>
    <col min="2118" max="2118" width="5.375" style="94" customWidth="1"/>
    <col min="2119" max="2119" width="15.625" style="94" customWidth="1"/>
    <col min="2120" max="2120" width="10.625" style="94" customWidth="1"/>
    <col min="2121" max="2121" width="4" style="94" bestFit="1" customWidth="1"/>
    <col min="2122" max="2122" width="10.625" style="94" customWidth="1"/>
    <col min="2123" max="2123" width="15.625" style="94" customWidth="1"/>
    <col min="2124" max="2124" width="1.625" style="94" customWidth="1"/>
    <col min="2125" max="2125" width="9" style="94" customWidth="1"/>
    <col min="2126" max="2126" width="7.875" style="94" customWidth="1"/>
    <col min="2127" max="2128" width="9" style="94"/>
    <col min="2129" max="2129" width="22.625" style="94" bestFit="1" customWidth="1"/>
    <col min="2130" max="2130" width="5.875" style="94" bestFit="1" customWidth="1"/>
    <col min="2131" max="2131" width="15.125" style="94" bestFit="1" customWidth="1"/>
    <col min="2132" max="2132" width="5.375" style="94" customWidth="1"/>
    <col min="2133" max="2133" width="15.625" style="94" customWidth="1"/>
    <col min="2134" max="2134" width="10.625" style="94" customWidth="1"/>
    <col min="2135" max="2135" width="4" style="94" bestFit="1" customWidth="1"/>
    <col min="2136" max="2136" width="10.625" style="94" customWidth="1"/>
    <col min="2137" max="2137" width="15.625" style="94" customWidth="1"/>
    <col min="2138" max="2138" width="1.625" style="94" customWidth="1"/>
    <col min="2139" max="2139" width="9" style="94" customWidth="1"/>
    <col min="2140" max="2140" width="7.875" style="94" customWidth="1"/>
    <col min="2141" max="2142" width="1.625" style="94" customWidth="1"/>
    <col min="2143" max="2143" width="15.125" style="94" bestFit="1" customWidth="1"/>
    <col min="2144" max="2144" width="5.375" style="94" customWidth="1"/>
    <col min="2145" max="2145" width="15.625" style="94" customWidth="1"/>
    <col min="2146" max="2146" width="10.625" style="94" customWidth="1"/>
    <col min="2147" max="2147" width="4" style="94" bestFit="1" customWidth="1"/>
    <col min="2148" max="2148" width="10.625" style="94" customWidth="1"/>
    <col min="2149" max="2149" width="15.625" style="94" customWidth="1"/>
    <col min="2150" max="2150" width="1.625" style="94" customWidth="1"/>
    <col min="2151" max="2151" width="9" style="94" customWidth="1"/>
    <col min="2152" max="2152" width="7.875" style="94" customWidth="1"/>
    <col min="2153" max="2154" width="9" style="94"/>
    <col min="2155" max="2155" width="22.625" style="94" bestFit="1" customWidth="1"/>
    <col min="2156" max="2156" width="5.875" style="94" bestFit="1" customWidth="1"/>
    <col min="2157" max="2157" width="15.125" style="94" bestFit="1" customWidth="1"/>
    <col min="2158" max="2158" width="5.375" style="94" customWidth="1"/>
    <col min="2159" max="2159" width="15.625" style="94" customWidth="1"/>
    <col min="2160" max="2160" width="10.625" style="94" customWidth="1"/>
    <col min="2161" max="2161" width="4" style="94" bestFit="1" customWidth="1"/>
    <col min="2162" max="2162" width="10.625" style="94" customWidth="1"/>
    <col min="2163" max="2163" width="15.625" style="94" customWidth="1"/>
    <col min="2164" max="2164" width="1.625" style="94" customWidth="1"/>
    <col min="2165" max="2165" width="9" style="94" customWidth="1"/>
    <col min="2166" max="2166" width="7.875" style="94" customWidth="1"/>
    <col min="2167" max="2168" width="1.625" style="94" customWidth="1"/>
    <col min="2169" max="2169" width="15.125" style="94" bestFit="1" customWidth="1"/>
    <col min="2170" max="2170" width="5.375" style="94" customWidth="1"/>
    <col min="2171" max="2171" width="15.625" style="94" customWidth="1"/>
    <col min="2172" max="2172" width="10.625" style="94" customWidth="1"/>
    <col min="2173" max="2173" width="4" style="94" bestFit="1" customWidth="1"/>
    <col min="2174" max="2174" width="10.625" style="94" customWidth="1"/>
    <col min="2175" max="2175" width="15.625" style="94" customWidth="1"/>
    <col min="2176" max="2176" width="1.625" style="94" customWidth="1"/>
    <col min="2177" max="2177" width="9" style="94" customWidth="1"/>
    <col min="2178" max="2178" width="7.875" style="94" customWidth="1"/>
    <col min="2179" max="2179" width="9" style="94"/>
    <col min="2180" max="2180" width="9" style="94" customWidth="1"/>
    <col min="2181" max="2185" width="15.625" style="94" customWidth="1"/>
    <col min="2186" max="2186" width="9" style="94"/>
    <col min="2187" max="2187" width="23.375" style="94" customWidth="1"/>
    <col min="2188" max="2306" width="9" style="94"/>
    <col min="2307" max="2307" width="22.625" style="94" bestFit="1" customWidth="1"/>
    <col min="2308" max="2308" width="5.875" style="94" bestFit="1" customWidth="1"/>
    <col min="2309" max="2309" width="15.125" style="94" bestFit="1" customWidth="1"/>
    <col min="2310" max="2310" width="5.375" style="94" customWidth="1"/>
    <col min="2311" max="2311" width="15.625" style="94" customWidth="1"/>
    <col min="2312" max="2312" width="10.625" style="94" customWidth="1"/>
    <col min="2313" max="2313" width="4" style="94" bestFit="1" customWidth="1"/>
    <col min="2314" max="2314" width="10.625" style="94" customWidth="1"/>
    <col min="2315" max="2315" width="15.625" style="94" customWidth="1"/>
    <col min="2316" max="2316" width="1.625" style="94" customWidth="1"/>
    <col min="2317" max="2317" width="9" style="94" customWidth="1"/>
    <col min="2318" max="2318" width="7.875" style="94" customWidth="1"/>
    <col min="2319" max="2320" width="1.625" style="94" customWidth="1"/>
    <col min="2321" max="2321" width="15.125" style="94" bestFit="1" customWidth="1"/>
    <col min="2322" max="2322" width="5.375" style="94" customWidth="1"/>
    <col min="2323" max="2323" width="15.625" style="94" customWidth="1"/>
    <col min="2324" max="2324" width="10.625" style="94" customWidth="1"/>
    <col min="2325" max="2325" width="4" style="94" bestFit="1" customWidth="1"/>
    <col min="2326" max="2326" width="10.625" style="94" customWidth="1"/>
    <col min="2327" max="2327" width="15.625" style="94" customWidth="1"/>
    <col min="2328" max="2328" width="1.625" style="94" customWidth="1"/>
    <col min="2329" max="2329" width="9" style="94" customWidth="1"/>
    <col min="2330" max="2330" width="7.875" style="94" customWidth="1"/>
    <col min="2331" max="2332" width="9" style="94"/>
    <col min="2333" max="2333" width="22.625" style="94" bestFit="1" customWidth="1"/>
    <col min="2334" max="2334" width="5.875" style="94" bestFit="1" customWidth="1"/>
    <col min="2335" max="2335" width="15.125" style="94" bestFit="1" customWidth="1"/>
    <col min="2336" max="2336" width="5.375" style="94" customWidth="1"/>
    <col min="2337" max="2337" width="15.625" style="94" customWidth="1"/>
    <col min="2338" max="2338" width="10.625" style="94" customWidth="1"/>
    <col min="2339" max="2339" width="4" style="94" bestFit="1" customWidth="1"/>
    <col min="2340" max="2340" width="10.625" style="94" customWidth="1"/>
    <col min="2341" max="2341" width="15.625" style="94" customWidth="1"/>
    <col min="2342" max="2342" width="1.625" style="94" customWidth="1"/>
    <col min="2343" max="2343" width="9" style="94" customWidth="1"/>
    <col min="2344" max="2344" width="7.875" style="94" customWidth="1"/>
    <col min="2345" max="2346" width="1.625" style="94" customWidth="1"/>
    <col min="2347" max="2347" width="15.125" style="94" bestFit="1" customWidth="1"/>
    <col min="2348" max="2348" width="5.375" style="94" customWidth="1"/>
    <col min="2349" max="2349" width="15.625" style="94" customWidth="1"/>
    <col min="2350" max="2350" width="10.625" style="94" customWidth="1"/>
    <col min="2351" max="2351" width="4" style="94" bestFit="1" customWidth="1"/>
    <col min="2352" max="2352" width="10.625" style="94" customWidth="1"/>
    <col min="2353" max="2353" width="15.625" style="94" customWidth="1"/>
    <col min="2354" max="2354" width="1.625" style="94" customWidth="1"/>
    <col min="2355" max="2355" width="9" style="94" customWidth="1"/>
    <col min="2356" max="2356" width="7.875" style="94" customWidth="1"/>
    <col min="2357" max="2358" width="9" style="94"/>
    <col min="2359" max="2359" width="22.625" style="94" bestFit="1" customWidth="1"/>
    <col min="2360" max="2360" width="5.875" style="94" bestFit="1" customWidth="1"/>
    <col min="2361" max="2361" width="15.125" style="94" bestFit="1" customWidth="1"/>
    <col min="2362" max="2362" width="5.375" style="94" customWidth="1"/>
    <col min="2363" max="2363" width="15.625" style="94" customWidth="1"/>
    <col min="2364" max="2364" width="10.625" style="94" customWidth="1"/>
    <col min="2365" max="2365" width="4" style="94" bestFit="1" customWidth="1"/>
    <col min="2366" max="2366" width="10.625" style="94" customWidth="1"/>
    <col min="2367" max="2367" width="15.625" style="94" customWidth="1"/>
    <col min="2368" max="2368" width="1.625" style="94" customWidth="1"/>
    <col min="2369" max="2369" width="9" style="94" customWidth="1"/>
    <col min="2370" max="2370" width="7.875" style="94" customWidth="1"/>
    <col min="2371" max="2372" width="1.625" style="94" customWidth="1"/>
    <col min="2373" max="2373" width="15.125" style="94" bestFit="1" customWidth="1"/>
    <col min="2374" max="2374" width="5.375" style="94" customWidth="1"/>
    <col min="2375" max="2375" width="15.625" style="94" customWidth="1"/>
    <col min="2376" max="2376" width="10.625" style="94" customWidth="1"/>
    <col min="2377" max="2377" width="4" style="94" bestFit="1" customWidth="1"/>
    <col min="2378" max="2378" width="10.625" style="94" customWidth="1"/>
    <col min="2379" max="2379" width="15.625" style="94" customWidth="1"/>
    <col min="2380" max="2380" width="1.625" style="94" customWidth="1"/>
    <col min="2381" max="2381" width="9" style="94" customWidth="1"/>
    <col min="2382" max="2382" width="7.875" style="94" customWidth="1"/>
    <col min="2383" max="2384" width="9" style="94"/>
    <col min="2385" max="2385" width="22.625" style="94" bestFit="1" customWidth="1"/>
    <col min="2386" max="2386" width="5.875" style="94" bestFit="1" customWidth="1"/>
    <col min="2387" max="2387" width="15.125" style="94" bestFit="1" customWidth="1"/>
    <col min="2388" max="2388" width="5.375" style="94" customWidth="1"/>
    <col min="2389" max="2389" width="15.625" style="94" customWidth="1"/>
    <col min="2390" max="2390" width="10.625" style="94" customWidth="1"/>
    <col min="2391" max="2391" width="4" style="94" bestFit="1" customWidth="1"/>
    <col min="2392" max="2392" width="10.625" style="94" customWidth="1"/>
    <col min="2393" max="2393" width="15.625" style="94" customWidth="1"/>
    <col min="2394" max="2394" width="1.625" style="94" customWidth="1"/>
    <col min="2395" max="2395" width="9" style="94" customWidth="1"/>
    <col min="2396" max="2396" width="7.875" style="94" customWidth="1"/>
    <col min="2397" max="2398" width="1.625" style="94" customWidth="1"/>
    <col min="2399" max="2399" width="15.125" style="94" bestFit="1" customWidth="1"/>
    <col min="2400" max="2400" width="5.375" style="94" customWidth="1"/>
    <col min="2401" max="2401" width="15.625" style="94" customWidth="1"/>
    <col min="2402" max="2402" width="10.625" style="94" customWidth="1"/>
    <col min="2403" max="2403" width="4" style="94" bestFit="1" customWidth="1"/>
    <col min="2404" max="2404" width="10.625" style="94" customWidth="1"/>
    <col min="2405" max="2405" width="15.625" style="94" customWidth="1"/>
    <col min="2406" max="2406" width="1.625" style="94" customWidth="1"/>
    <col min="2407" max="2407" width="9" style="94" customWidth="1"/>
    <col min="2408" max="2408" width="7.875" style="94" customWidth="1"/>
    <col min="2409" max="2410" width="9" style="94"/>
    <col min="2411" max="2411" width="22.625" style="94" bestFit="1" customWidth="1"/>
    <col min="2412" max="2412" width="5.875" style="94" bestFit="1" customWidth="1"/>
    <col min="2413" max="2413" width="15.125" style="94" bestFit="1" customWidth="1"/>
    <col min="2414" max="2414" width="5.375" style="94" customWidth="1"/>
    <col min="2415" max="2415" width="15.625" style="94" customWidth="1"/>
    <col min="2416" max="2416" width="10.625" style="94" customWidth="1"/>
    <col min="2417" max="2417" width="4" style="94" bestFit="1" customWidth="1"/>
    <col min="2418" max="2418" width="10.625" style="94" customWidth="1"/>
    <col min="2419" max="2419" width="15.625" style="94" customWidth="1"/>
    <col min="2420" max="2420" width="1.625" style="94" customWidth="1"/>
    <col min="2421" max="2421" width="9" style="94" customWidth="1"/>
    <col min="2422" max="2422" width="7.875" style="94" customWidth="1"/>
    <col min="2423" max="2424" width="1.625" style="94" customWidth="1"/>
    <col min="2425" max="2425" width="15.125" style="94" bestFit="1" customWidth="1"/>
    <col min="2426" max="2426" width="5.375" style="94" customWidth="1"/>
    <col min="2427" max="2427" width="15.625" style="94" customWidth="1"/>
    <col min="2428" max="2428" width="10.625" style="94" customWidth="1"/>
    <col min="2429" max="2429" width="4" style="94" bestFit="1" customWidth="1"/>
    <col min="2430" max="2430" width="10.625" style="94" customWidth="1"/>
    <col min="2431" max="2431" width="15.625" style="94" customWidth="1"/>
    <col min="2432" max="2432" width="1.625" style="94" customWidth="1"/>
    <col min="2433" max="2433" width="9" style="94" customWidth="1"/>
    <col min="2434" max="2434" width="7.875" style="94" customWidth="1"/>
    <col min="2435" max="2435" width="9" style="94"/>
    <col min="2436" max="2436" width="9" style="94" customWidth="1"/>
    <col min="2437" max="2441" width="15.625" style="94" customWidth="1"/>
    <col min="2442" max="2442" width="9" style="94"/>
    <col min="2443" max="2443" width="23.375" style="94" customWidth="1"/>
    <col min="2444" max="2562" width="9" style="94"/>
    <col min="2563" max="2563" width="22.625" style="94" bestFit="1" customWidth="1"/>
    <col min="2564" max="2564" width="5.875" style="94" bestFit="1" customWidth="1"/>
    <col min="2565" max="2565" width="15.125" style="94" bestFit="1" customWidth="1"/>
    <col min="2566" max="2566" width="5.375" style="94" customWidth="1"/>
    <col min="2567" max="2567" width="15.625" style="94" customWidth="1"/>
    <col min="2568" max="2568" width="10.625" style="94" customWidth="1"/>
    <col min="2569" max="2569" width="4" style="94" bestFit="1" customWidth="1"/>
    <col min="2570" max="2570" width="10.625" style="94" customWidth="1"/>
    <col min="2571" max="2571" width="15.625" style="94" customWidth="1"/>
    <col min="2572" max="2572" width="1.625" style="94" customWidth="1"/>
    <col min="2573" max="2573" width="9" style="94" customWidth="1"/>
    <col min="2574" max="2574" width="7.875" style="94" customWidth="1"/>
    <col min="2575" max="2576" width="1.625" style="94" customWidth="1"/>
    <col min="2577" max="2577" width="15.125" style="94" bestFit="1" customWidth="1"/>
    <col min="2578" max="2578" width="5.375" style="94" customWidth="1"/>
    <col min="2579" max="2579" width="15.625" style="94" customWidth="1"/>
    <col min="2580" max="2580" width="10.625" style="94" customWidth="1"/>
    <col min="2581" max="2581" width="4" style="94" bestFit="1" customWidth="1"/>
    <col min="2582" max="2582" width="10.625" style="94" customWidth="1"/>
    <col min="2583" max="2583" width="15.625" style="94" customWidth="1"/>
    <col min="2584" max="2584" width="1.625" style="94" customWidth="1"/>
    <col min="2585" max="2585" width="9" style="94" customWidth="1"/>
    <col min="2586" max="2586" width="7.875" style="94" customWidth="1"/>
    <col min="2587" max="2588" width="9" style="94"/>
    <col min="2589" max="2589" width="22.625" style="94" bestFit="1" customWidth="1"/>
    <col min="2590" max="2590" width="5.875" style="94" bestFit="1" customWidth="1"/>
    <col min="2591" max="2591" width="15.125" style="94" bestFit="1" customWidth="1"/>
    <col min="2592" max="2592" width="5.375" style="94" customWidth="1"/>
    <col min="2593" max="2593" width="15.625" style="94" customWidth="1"/>
    <col min="2594" max="2594" width="10.625" style="94" customWidth="1"/>
    <col min="2595" max="2595" width="4" style="94" bestFit="1" customWidth="1"/>
    <col min="2596" max="2596" width="10.625" style="94" customWidth="1"/>
    <col min="2597" max="2597" width="15.625" style="94" customWidth="1"/>
    <col min="2598" max="2598" width="1.625" style="94" customWidth="1"/>
    <col min="2599" max="2599" width="9" style="94" customWidth="1"/>
    <col min="2600" max="2600" width="7.875" style="94" customWidth="1"/>
    <col min="2601" max="2602" width="1.625" style="94" customWidth="1"/>
    <col min="2603" max="2603" width="15.125" style="94" bestFit="1" customWidth="1"/>
    <col min="2604" max="2604" width="5.375" style="94" customWidth="1"/>
    <col min="2605" max="2605" width="15.625" style="94" customWidth="1"/>
    <col min="2606" max="2606" width="10.625" style="94" customWidth="1"/>
    <col min="2607" max="2607" width="4" style="94" bestFit="1" customWidth="1"/>
    <col min="2608" max="2608" width="10.625" style="94" customWidth="1"/>
    <col min="2609" max="2609" width="15.625" style="94" customWidth="1"/>
    <col min="2610" max="2610" width="1.625" style="94" customWidth="1"/>
    <col min="2611" max="2611" width="9" style="94" customWidth="1"/>
    <col min="2612" max="2612" width="7.875" style="94" customWidth="1"/>
    <col min="2613" max="2614" width="9" style="94"/>
    <col min="2615" max="2615" width="22.625" style="94" bestFit="1" customWidth="1"/>
    <col min="2616" max="2616" width="5.875" style="94" bestFit="1" customWidth="1"/>
    <col min="2617" max="2617" width="15.125" style="94" bestFit="1" customWidth="1"/>
    <col min="2618" max="2618" width="5.375" style="94" customWidth="1"/>
    <col min="2619" max="2619" width="15.625" style="94" customWidth="1"/>
    <col min="2620" max="2620" width="10.625" style="94" customWidth="1"/>
    <col min="2621" max="2621" width="4" style="94" bestFit="1" customWidth="1"/>
    <col min="2622" max="2622" width="10.625" style="94" customWidth="1"/>
    <col min="2623" max="2623" width="15.625" style="94" customWidth="1"/>
    <col min="2624" max="2624" width="1.625" style="94" customWidth="1"/>
    <col min="2625" max="2625" width="9" style="94" customWidth="1"/>
    <col min="2626" max="2626" width="7.875" style="94" customWidth="1"/>
    <col min="2627" max="2628" width="1.625" style="94" customWidth="1"/>
    <col min="2629" max="2629" width="15.125" style="94" bestFit="1" customWidth="1"/>
    <col min="2630" max="2630" width="5.375" style="94" customWidth="1"/>
    <col min="2631" max="2631" width="15.625" style="94" customWidth="1"/>
    <col min="2632" max="2632" width="10.625" style="94" customWidth="1"/>
    <col min="2633" max="2633" width="4" style="94" bestFit="1" customWidth="1"/>
    <col min="2634" max="2634" width="10.625" style="94" customWidth="1"/>
    <col min="2635" max="2635" width="15.625" style="94" customWidth="1"/>
    <col min="2636" max="2636" width="1.625" style="94" customWidth="1"/>
    <col min="2637" max="2637" width="9" style="94" customWidth="1"/>
    <col min="2638" max="2638" width="7.875" style="94" customWidth="1"/>
    <col min="2639" max="2640" width="9" style="94"/>
    <col min="2641" max="2641" width="22.625" style="94" bestFit="1" customWidth="1"/>
    <col min="2642" max="2642" width="5.875" style="94" bestFit="1" customWidth="1"/>
    <col min="2643" max="2643" width="15.125" style="94" bestFit="1" customWidth="1"/>
    <col min="2644" max="2644" width="5.375" style="94" customWidth="1"/>
    <col min="2645" max="2645" width="15.625" style="94" customWidth="1"/>
    <col min="2646" max="2646" width="10.625" style="94" customWidth="1"/>
    <col min="2647" max="2647" width="4" style="94" bestFit="1" customWidth="1"/>
    <col min="2648" max="2648" width="10.625" style="94" customWidth="1"/>
    <col min="2649" max="2649" width="15.625" style="94" customWidth="1"/>
    <col min="2650" max="2650" width="1.625" style="94" customWidth="1"/>
    <col min="2651" max="2651" width="9" style="94" customWidth="1"/>
    <col min="2652" max="2652" width="7.875" style="94" customWidth="1"/>
    <col min="2653" max="2654" width="1.625" style="94" customWidth="1"/>
    <col min="2655" max="2655" width="15.125" style="94" bestFit="1" customWidth="1"/>
    <col min="2656" max="2656" width="5.375" style="94" customWidth="1"/>
    <col min="2657" max="2657" width="15.625" style="94" customWidth="1"/>
    <col min="2658" max="2658" width="10.625" style="94" customWidth="1"/>
    <col min="2659" max="2659" width="4" style="94" bestFit="1" customWidth="1"/>
    <col min="2660" max="2660" width="10.625" style="94" customWidth="1"/>
    <col min="2661" max="2661" width="15.625" style="94" customWidth="1"/>
    <col min="2662" max="2662" width="1.625" style="94" customWidth="1"/>
    <col min="2663" max="2663" width="9" style="94" customWidth="1"/>
    <col min="2664" max="2664" width="7.875" style="94" customWidth="1"/>
    <col min="2665" max="2666" width="9" style="94"/>
    <col min="2667" max="2667" width="22.625" style="94" bestFit="1" customWidth="1"/>
    <col min="2668" max="2668" width="5.875" style="94" bestFit="1" customWidth="1"/>
    <col min="2669" max="2669" width="15.125" style="94" bestFit="1" customWidth="1"/>
    <col min="2670" max="2670" width="5.375" style="94" customWidth="1"/>
    <col min="2671" max="2671" width="15.625" style="94" customWidth="1"/>
    <col min="2672" max="2672" width="10.625" style="94" customWidth="1"/>
    <col min="2673" max="2673" width="4" style="94" bestFit="1" customWidth="1"/>
    <col min="2674" max="2674" width="10.625" style="94" customWidth="1"/>
    <col min="2675" max="2675" width="15.625" style="94" customWidth="1"/>
    <col min="2676" max="2676" width="1.625" style="94" customWidth="1"/>
    <col min="2677" max="2677" width="9" style="94" customWidth="1"/>
    <col min="2678" max="2678" width="7.875" style="94" customWidth="1"/>
    <col min="2679" max="2680" width="1.625" style="94" customWidth="1"/>
    <col min="2681" max="2681" width="15.125" style="94" bestFit="1" customWidth="1"/>
    <col min="2682" max="2682" width="5.375" style="94" customWidth="1"/>
    <col min="2683" max="2683" width="15.625" style="94" customWidth="1"/>
    <col min="2684" max="2684" width="10.625" style="94" customWidth="1"/>
    <col min="2685" max="2685" width="4" style="94" bestFit="1" customWidth="1"/>
    <col min="2686" max="2686" width="10.625" style="94" customWidth="1"/>
    <col min="2687" max="2687" width="15.625" style="94" customWidth="1"/>
    <col min="2688" max="2688" width="1.625" style="94" customWidth="1"/>
    <col min="2689" max="2689" width="9" style="94" customWidth="1"/>
    <col min="2690" max="2690" width="7.875" style="94" customWidth="1"/>
    <col min="2691" max="2691" width="9" style="94"/>
    <col min="2692" max="2692" width="9" style="94" customWidth="1"/>
    <col min="2693" max="2697" width="15.625" style="94" customWidth="1"/>
    <col min="2698" max="2698" width="9" style="94"/>
    <col min="2699" max="2699" width="23.375" style="94" customWidth="1"/>
    <col min="2700" max="2818" width="9" style="94"/>
    <col min="2819" max="2819" width="22.625" style="94" bestFit="1" customWidth="1"/>
    <col min="2820" max="2820" width="5.875" style="94" bestFit="1" customWidth="1"/>
    <col min="2821" max="2821" width="15.125" style="94" bestFit="1" customWidth="1"/>
    <col min="2822" max="2822" width="5.375" style="94" customWidth="1"/>
    <col min="2823" max="2823" width="15.625" style="94" customWidth="1"/>
    <col min="2824" max="2824" width="10.625" style="94" customWidth="1"/>
    <col min="2825" max="2825" width="4" style="94" bestFit="1" customWidth="1"/>
    <col min="2826" max="2826" width="10.625" style="94" customWidth="1"/>
    <col min="2827" max="2827" width="15.625" style="94" customWidth="1"/>
    <col min="2828" max="2828" width="1.625" style="94" customWidth="1"/>
    <col min="2829" max="2829" width="9" style="94" customWidth="1"/>
    <col min="2830" max="2830" width="7.875" style="94" customWidth="1"/>
    <col min="2831" max="2832" width="1.625" style="94" customWidth="1"/>
    <col min="2833" max="2833" width="15.125" style="94" bestFit="1" customWidth="1"/>
    <col min="2834" max="2834" width="5.375" style="94" customWidth="1"/>
    <col min="2835" max="2835" width="15.625" style="94" customWidth="1"/>
    <col min="2836" max="2836" width="10.625" style="94" customWidth="1"/>
    <col min="2837" max="2837" width="4" style="94" bestFit="1" customWidth="1"/>
    <col min="2838" max="2838" width="10.625" style="94" customWidth="1"/>
    <col min="2839" max="2839" width="15.625" style="94" customWidth="1"/>
    <col min="2840" max="2840" width="1.625" style="94" customWidth="1"/>
    <col min="2841" max="2841" width="9" style="94" customWidth="1"/>
    <col min="2842" max="2842" width="7.875" style="94" customWidth="1"/>
    <col min="2843" max="2844" width="9" style="94"/>
    <col min="2845" max="2845" width="22.625" style="94" bestFit="1" customWidth="1"/>
    <col min="2846" max="2846" width="5.875" style="94" bestFit="1" customWidth="1"/>
    <col min="2847" max="2847" width="15.125" style="94" bestFit="1" customWidth="1"/>
    <col min="2848" max="2848" width="5.375" style="94" customWidth="1"/>
    <col min="2849" max="2849" width="15.625" style="94" customWidth="1"/>
    <col min="2850" max="2850" width="10.625" style="94" customWidth="1"/>
    <col min="2851" max="2851" width="4" style="94" bestFit="1" customWidth="1"/>
    <col min="2852" max="2852" width="10.625" style="94" customWidth="1"/>
    <col min="2853" max="2853" width="15.625" style="94" customWidth="1"/>
    <col min="2854" max="2854" width="1.625" style="94" customWidth="1"/>
    <col min="2855" max="2855" width="9" style="94" customWidth="1"/>
    <col min="2856" max="2856" width="7.875" style="94" customWidth="1"/>
    <col min="2857" max="2858" width="1.625" style="94" customWidth="1"/>
    <col min="2859" max="2859" width="15.125" style="94" bestFit="1" customWidth="1"/>
    <col min="2860" max="2860" width="5.375" style="94" customWidth="1"/>
    <col min="2861" max="2861" width="15.625" style="94" customWidth="1"/>
    <col min="2862" max="2862" width="10.625" style="94" customWidth="1"/>
    <col min="2863" max="2863" width="4" style="94" bestFit="1" customWidth="1"/>
    <col min="2864" max="2864" width="10.625" style="94" customWidth="1"/>
    <col min="2865" max="2865" width="15.625" style="94" customWidth="1"/>
    <col min="2866" max="2866" width="1.625" style="94" customWidth="1"/>
    <col min="2867" max="2867" width="9" style="94" customWidth="1"/>
    <col min="2868" max="2868" width="7.875" style="94" customWidth="1"/>
    <col min="2869" max="2870" width="9" style="94"/>
    <col min="2871" max="2871" width="22.625" style="94" bestFit="1" customWidth="1"/>
    <col min="2872" max="2872" width="5.875" style="94" bestFit="1" customWidth="1"/>
    <col min="2873" max="2873" width="15.125" style="94" bestFit="1" customWidth="1"/>
    <col min="2874" max="2874" width="5.375" style="94" customWidth="1"/>
    <col min="2875" max="2875" width="15.625" style="94" customWidth="1"/>
    <col min="2876" max="2876" width="10.625" style="94" customWidth="1"/>
    <col min="2877" max="2877" width="4" style="94" bestFit="1" customWidth="1"/>
    <col min="2878" max="2878" width="10.625" style="94" customWidth="1"/>
    <col min="2879" max="2879" width="15.625" style="94" customWidth="1"/>
    <col min="2880" max="2880" width="1.625" style="94" customWidth="1"/>
    <col min="2881" max="2881" width="9" style="94" customWidth="1"/>
    <col min="2882" max="2882" width="7.875" style="94" customWidth="1"/>
    <col min="2883" max="2884" width="1.625" style="94" customWidth="1"/>
    <col min="2885" max="2885" width="15.125" style="94" bestFit="1" customWidth="1"/>
    <col min="2886" max="2886" width="5.375" style="94" customWidth="1"/>
    <col min="2887" max="2887" width="15.625" style="94" customWidth="1"/>
    <col min="2888" max="2888" width="10.625" style="94" customWidth="1"/>
    <col min="2889" max="2889" width="4" style="94" bestFit="1" customWidth="1"/>
    <col min="2890" max="2890" width="10.625" style="94" customWidth="1"/>
    <col min="2891" max="2891" width="15.625" style="94" customWidth="1"/>
    <col min="2892" max="2892" width="1.625" style="94" customWidth="1"/>
    <col min="2893" max="2893" width="9" style="94" customWidth="1"/>
    <col min="2894" max="2894" width="7.875" style="94" customWidth="1"/>
    <col min="2895" max="2896" width="9" style="94"/>
    <col min="2897" max="2897" width="22.625" style="94" bestFit="1" customWidth="1"/>
    <col min="2898" max="2898" width="5.875" style="94" bestFit="1" customWidth="1"/>
    <col min="2899" max="2899" width="15.125" style="94" bestFit="1" customWidth="1"/>
    <col min="2900" max="2900" width="5.375" style="94" customWidth="1"/>
    <col min="2901" max="2901" width="15.625" style="94" customWidth="1"/>
    <col min="2902" max="2902" width="10.625" style="94" customWidth="1"/>
    <col min="2903" max="2903" width="4" style="94" bestFit="1" customWidth="1"/>
    <col min="2904" max="2904" width="10.625" style="94" customWidth="1"/>
    <col min="2905" max="2905" width="15.625" style="94" customWidth="1"/>
    <col min="2906" max="2906" width="1.625" style="94" customWidth="1"/>
    <col min="2907" max="2907" width="9" style="94" customWidth="1"/>
    <col min="2908" max="2908" width="7.875" style="94" customWidth="1"/>
    <col min="2909" max="2910" width="1.625" style="94" customWidth="1"/>
    <col min="2911" max="2911" width="15.125" style="94" bestFit="1" customWidth="1"/>
    <col min="2912" max="2912" width="5.375" style="94" customWidth="1"/>
    <col min="2913" max="2913" width="15.625" style="94" customWidth="1"/>
    <col min="2914" max="2914" width="10.625" style="94" customWidth="1"/>
    <col min="2915" max="2915" width="4" style="94" bestFit="1" customWidth="1"/>
    <col min="2916" max="2916" width="10.625" style="94" customWidth="1"/>
    <col min="2917" max="2917" width="15.625" style="94" customWidth="1"/>
    <col min="2918" max="2918" width="1.625" style="94" customWidth="1"/>
    <col min="2919" max="2919" width="9" style="94" customWidth="1"/>
    <col min="2920" max="2920" width="7.875" style="94" customWidth="1"/>
    <col min="2921" max="2922" width="9" style="94"/>
    <col min="2923" max="2923" width="22.625" style="94" bestFit="1" customWidth="1"/>
    <col min="2924" max="2924" width="5.875" style="94" bestFit="1" customWidth="1"/>
    <col min="2925" max="2925" width="15.125" style="94" bestFit="1" customWidth="1"/>
    <col min="2926" max="2926" width="5.375" style="94" customWidth="1"/>
    <col min="2927" max="2927" width="15.625" style="94" customWidth="1"/>
    <col min="2928" max="2928" width="10.625" style="94" customWidth="1"/>
    <col min="2929" max="2929" width="4" style="94" bestFit="1" customWidth="1"/>
    <col min="2930" max="2930" width="10.625" style="94" customWidth="1"/>
    <col min="2931" max="2931" width="15.625" style="94" customWidth="1"/>
    <col min="2932" max="2932" width="1.625" style="94" customWidth="1"/>
    <col min="2933" max="2933" width="9" style="94" customWidth="1"/>
    <col min="2934" max="2934" width="7.875" style="94" customWidth="1"/>
    <col min="2935" max="2936" width="1.625" style="94" customWidth="1"/>
    <col min="2937" max="2937" width="15.125" style="94" bestFit="1" customWidth="1"/>
    <col min="2938" max="2938" width="5.375" style="94" customWidth="1"/>
    <col min="2939" max="2939" width="15.625" style="94" customWidth="1"/>
    <col min="2940" max="2940" width="10.625" style="94" customWidth="1"/>
    <col min="2941" max="2941" width="4" style="94" bestFit="1" customWidth="1"/>
    <col min="2942" max="2942" width="10.625" style="94" customWidth="1"/>
    <col min="2943" max="2943" width="15.625" style="94" customWidth="1"/>
    <col min="2944" max="2944" width="1.625" style="94" customWidth="1"/>
    <col min="2945" max="2945" width="9" style="94" customWidth="1"/>
    <col min="2946" max="2946" width="7.875" style="94" customWidth="1"/>
    <col min="2947" max="2947" width="9" style="94"/>
    <col min="2948" max="2948" width="9" style="94" customWidth="1"/>
    <col min="2949" max="2953" width="15.625" style="94" customWidth="1"/>
    <col min="2954" max="2954" width="9" style="94"/>
    <col min="2955" max="2955" width="23.375" style="94" customWidth="1"/>
    <col min="2956" max="3074" width="9" style="94"/>
    <col min="3075" max="3075" width="22.625" style="94" bestFit="1" customWidth="1"/>
    <col min="3076" max="3076" width="5.875" style="94" bestFit="1" customWidth="1"/>
    <col min="3077" max="3077" width="15.125" style="94" bestFit="1" customWidth="1"/>
    <col min="3078" max="3078" width="5.375" style="94" customWidth="1"/>
    <col min="3079" max="3079" width="15.625" style="94" customWidth="1"/>
    <col min="3080" max="3080" width="10.625" style="94" customWidth="1"/>
    <col min="3081" max="3081" width="4" style="94" bestFit="1" customWidth="1"/>
    <col min="3082" max="3082" width="10.625" style="94" customWidth="1"/>
    <col min="3083" max="3083" width="15.625" style="94" customWidth="1"/>
    <col min="3084" max="3084" width="1.625" style="94" customWidth="1"/>
    <col min="3085" max="3085" width="9" style="94" customWidth="1"/>
    <col min="3086" max="3086" width="7.875" style="94" customWidth="1"/>
    <col min="3087" max="3088" width="1.625" style="94" customWidth="1"/>
    <col min="3089" max="3089" width="15.125" style="94" bestFit="1" customWidth="1"/>
    <col min="3090" max="3090" width="5.375" style="94" customWidth="1"/>
    <col min="3091" max="3091" width="15.625" style="94" customWidth="1"/>
    <col min="3092" max="3092" width="10.625" style="94" customWidth="1"/>
    <col min="3093" max="3093" width="4" style="94" bestFit="1" customWidth="1"/>
    <col min="3094" max="3094" width="10.625" style="94" customWidth="1"/>
    <col min="3095" max="3095" width="15.625" style="94" customWidth="1"/>
    <col min="3096" max="3096" width="1.625" style="94" customWidth="1"/>
    <col min="3097" max="3097" width="9" style="94" customWidth="1"/>
    <col min="3098" max="3098" width="7.875" style="94" customWidth="1"/>
    <col min="3099" max="3100" width="9" style="94"/>
    <col min="3101" max="3101" width="22.625" style="94" bestFit="1" customWidth="1"/>
    <col min="3102" max="3102" width="5.875" style="94" bestFit="1" customWidth="1"/>
    <col min="3103" max="3103" width="15.125" style="94" bestFit="1" customWidth="1"/>
    <col min="3104" max="3104" width="5.375" style="94" customWidth="1"/>
    <col min="3105" max="3105" width="15.625" style="94" customWidth="1"/>
    <col min="3106" max="3106" width="10.625" style="94" customWidth="1"/>
    <col min="3107" max="3107" width="4" style="94" bestFit="1" customWidth="1"/>
    <col min="3108" max="3108" width="10.625" style="94" customWidth="1"/>
    <col min="3109" max="3109" width="15.625" style="94" customWidth="1"/>
    <col min="3110" max="3110" width="1.625" style="94" customWidth="1"/>
    <col min="3111" max="3111" width="9" style="94" customWidth="1"/>
    <col min="3112" max="3112" width="7.875" style="94" customWidth="1"/>
    <col min="3113" max="3114" width="1.625" style="94" customWidth="1"/>
    <col min="3115" max="3115" width="15.125" style="94" bestFit="1" customWidth="1"/>
    <col min="3116" max="3116" width="5.375" style="94" customWidth="1"/>
    <col min="3117" max="3117" width="15.625" style="94" customWidth="1"/>
    <col min="3118" max="3118" width="10.625" style="94" customWidth="1"/>
    <col min="3119" max="3119" width="4" style="94" bestFit="1" customWidth="1"/>
    <col min="3120" max="3120" width="10.625" style="94" customWidth="1"/>
    <col min="3121" max="3121" width="15.625" style="94" customWidth="1"/>
    <col min="3122" max="3122" width="1.625" style="94" customWidth="1"/>
    <col min="3123" max="3123" width="9" style="94" customWidth="1"/>
    <col min="3124" max="3124" width="7.875" style="94" customWidth="1"/>
    <col min="3125" max="3126" width="9" style="94"/>
    <col min="3127" max="3127" width="22.625" style="94" bestFit="1" customWidth="1"/>
    <col min="3128" max="3128" width="5.875" style="94" bestFit="1" customWidth="1"/>
    <col min="3129" max="3129" width="15.125" style="94" bestFit="1" customWidth="1"/>
    <col min="3130" max="3130" width="5.375" style="94" customWidth="1"/>
    <col min="3131" max="3131" width="15.625" style="94" customWidth="1"/>
    <col min="3132" max="3132" width="10.625" style="94" customWidth="1"/>
    <col min="3133" max="3133" width="4" style="94" bestFit="1" customWidth="1"/>
    <col min="3134" max="3134" width="10.625" style="94" customWidth="1"/>
    <col min="3135" max="3135" width="15.625" style="94" customWidth="1"/>
    <col min="3136" max="3136" width="1.625" style="94" customWidth="1"/>
    <col min="3137" max="3137" width="9" style="94" customWidth="1"/>
    <col min="3138" max="3138" width="7.875" style="94" customWidth="1"/>
    <col min="3139" max="3140" width="1.625" style="94" customWidth="1"/>
    <col min="3141" max="3141" width="15.125" style="94" bestFit="1" customWidth="1"/>
    <col min="3142" max="3142" width="5.375" style="94" customWidth="1"/>
    <col min="3143" max="3143" width="15.625" style="94" customWidth="1"/>
    <col min="3144" max="3144" width="10.625" style="94" customWidth="1"/>
    <col min="3145" max="3145" width="4" style="94" bestFit="1" customWidth="1"/>
    <col min="3146" max="3146" width="10.625" style="94" customWidth="1"/>
    <col min="3147" max="3147" width="15.625" style="94" customWidth="1"/>
    <col min="3148" max="3148" width="1.625" style="94" customWidth="1"/>
    <col min="3149" max="3149" width="9" style="94" customWidth="1"/>
    <col min="3150" max="3150" width="7.875" style="94" customWidth="1"/>
    <col min="3151" max="3152" width="9" style="94"/>
    <col min="3153" max="3153" width="22.625" style="94" bestFit="1" customWidth="1"/>
    <col min="3154" max="3154" width="5.875" style="94" bestFit="1" customWidth="1"/>
    <col min="3155" max="3155" width="15.125" style="94" bestFit="1" customWidth="1"/>
    <col min="3156" max="3156" width="5.375" style="94" customWidth="1"/>
    <col min="3157" max="3157" width="15.625" style="94" customWidth="1"/>
    <col min="3158" max="3158" width="10.625" style="94" customWidth="1"/>
    <col min="3159" max="3159" width="4" style="94" bestFit="1" customWidth="1"/>
    <col min="3160" max="3160" width="10.625" style="94" customWidth="1"/>
    <col min="3161" max="3161" width="15.625" style="94" customWidth="1"/>
    <col min="3162" max="3162" width="1.625" style="94" customWidth="1"/>
    <col min="3163" max="3163" width="9" style="94" customWidth="1"/>
    <col min="3164" max="3164" width="7.875" style="94" customWidth="1"/>
    <col min="3165" max="3166" width="1.625" style="94" customWidth="1"/>
    <col min="3167" max="3167" width="15.125" style="94" bestFit="1" customWidth="1"/>
    <col min="3168" max="3168" width="5.375" style="94" customWidth="1"/>
    <col min="3169" max="3169" width="15.625" style="94" customWidth="1"/>
    <col min="3170" max="3170" width="10.625" style="94" customWidth="1"/>
    <col min="3171" max="3171" width="4" style="94" bestFit="1" customWidth="1"/>
    <col min="3172" max="3172" width="10.625" style="94" customWidth="1"/>
    <col min="3173" max="3173" width="15.625" style="94" customWidth="1"/>
    <col min="3174" max="3174" width="1.625" style="94" customWidth="1"/>
    <col min="3175" max="3175" width="9" style="94" customWidth="1"/>
    <col min="3176" max="3176" width="7.875" style="94" customWidth="1"/>
    <col min="3177" max="3178" width="9" style="94"/>
    <col min="3179" max="3179" width="22.625" style="94" bestFit="1" customWidth="1"/>
    <col min="3180" max="3180" width="5.875" style="94" bestFit="1" customWidth="1"/>
    <col min="3181" max="3181" width="15.125" style="94" bestFit="1" customWidth="1"/>
    <col min="3182" max="3182" width="5.375" style="94" customWidth="1"/>
    <col min="3183" max="3183" width="15.625" style="94" customWidth="1"/>
    <col min="3184" max="3184" width="10.625" style="94" customWidth="1"/>
    <col min="3185" max="3185" width="4" style="94" bestFit="1" customWidth="1"/>
    <col min="3186" max="3186" width="10.625" style="94" customWidth="1"/>
    <col min="3187" max="3187" width="15.625" style="94" customWidth="1"/>
    <col min="3188" max="3188" width="1.625" style="94" customWidth="1"/>
    <col min="3189" max="3189" width="9" style="94" customWidth="1"/>
    <col min="3190" max="3190" width="7.875" style="94" customWidth="1"/>
    <col min="3191" max="3192" width="1.625" style="94" customWidth="1"/>
    <col min="3193" max="3193" width="15.125" style="94" bestFit="1" customWidth="1"/>
    <col min="3194" max="3194" width="5.375" style="94" customWidth="1"/>
    <col min="3195" max="3195" width="15.625" style="94" customWidth="1"/>
    <col min="3196" max="3196" width="10.625" style="94" customWidth="1"/>
    <col min="3197" max="3197" width="4" style="94" bestFit="1" customWidth="1"/>
    <col min="3198" max="3198" width="10.625" style="94" customWidth="1"/>
    <col min="3199" max="3199" width="15.625" style="94" customWidth="1"/>
    <col min="3200" max="3200" width="1.625" style="94" customWidth="1"/>
    <col min="3201" max="3201" width="9" style="94" customWidth="1"/>
    <col min="3202" max="3202" width="7.875" style="94" customWidth="1"/>
    <col min="3203" max="3203" width="9" style="94"/>
    <col min="3204" max="3204" width="9" style="94" customWidth="1"/>
    <col min="3205" max="3209" width="15.625" style="94" customWidth="1"/>
    <col min="3210" max="3210" width="9" style="94"/>
    <col min="3211" max="3211" width="23.375" style="94" customWidth="1"/>
    <col min="3212" max="3330" width="9" style="94"/>
    <col min="3331" max="3331" width="22.625" style="94" bestFit="1" customWidth="1"/>
    <col min="3332" max="3332" width="5.875" style="94" bestFit="1" customWidth="1"/>
    <col min="3333" max="3333" width="15.125" style="94" bestFit="1" customWidth="1"/>
    <col min="3334" max="3334" width="5.375" style="94" customWidth="1"/>
    <col min="3335" max="3335" width="15.625" style="94" customWidth="1"/>
    <col min="3336" max="3336" width="10.625" style="94" customWidth="1"/>
    <col min="3337" max="3337" width="4" style="94" bestFit="1" customWidth="1"/>
    <col min="3338" max="3338" width="10.625" style="94" customWidth="1"/>
    <col min="3339" max="3339" width="15.625" style="94" customWidth="1"/>
    <col min="3340" max="3340" width="1.625" style="94" customWidth="1"/>
    <col min="3341" max="3341" width="9" style="94" customWidth="1"/>
    <col min="3342" max="3342" width="7.875" style="94" customWidth="1"/>
    <col min="3343" max="3344" width="1.625" style="94" customWidth="1"/>
    <col min="3345" max="3345" width="15.125" style="94" bestFit="1" customWidth="1"/>
    <col min="3346" max="3346" width="5.375" style="94" customWidth="1"/>
    <col min="3347" max="3347" width="15.625" style="94" customWidth="1"/>
    <col min="3348" max="3348" width="10.625" style="94" customWidth="1"/>
    <col min="3349" max="3349" width="4" style="94" bestFit="1" customWidth="1"/>
    <col min="3350" max="3350" width="10.625" style="94" customWidth="1"/>
    <col min="3351" max="3351" width="15.625" style="94" customWidth="1"/>
    <col min="3352" max="3352" width="1.625" style="94" customWidth="1"/>
    <col min="3353" max="3353" width="9" style="94" customWidth="1"/>
    <col min="3354" max="3354" width="7.875" style="94" customWidth="1"/>
    <col min="3355" max="3356" width="9" style="94"/>
    <col min="3357" max="3357" width="22.625" style="94" bestFit="1" customWidth="1"/>
    <col min="3358" max="3358" width="5.875" style="94" bestFit="1" customWidth="1"/>
    <col min="3359" max="3359" width="15.125" style="94" bestFit="1" customWidth="1"/>
    <col min="3360" max="3360" width="5.375" style="94" customWidth="1"/>
    <col min="3361" max="3361" width="15.625" style="94" customWidth="1"/>
    <col min="3362" max="3362" width="10.625" style="94" customWidth="1"/>
    <col min="3363" max="3363" width="4" style="94" bestFit="1" customWidth="1"/>
    <col min="3364" max="3364" width="10.625" style="94" customWidth="1"/>
    <col min="3365" max="3365" width="15.625" style="94" customWidth="1"/>
    <col min="3366" max="3366" width="1.625" style="94" customWidth="1"/>
    <col min="3367" max="3367" width="9" style="94" customWidth="1"/>
    <col min="3368" max="3368" width="7.875" style="94" customWidth="1"/>
    <col min="3369" max="3370" width="1.625" style="94" customWidth="1"/>
    <col min="3371" max="3371" width="15.125" style="94" bestFit="1" customWidth="1"/>
    <col min="3372" max="3372" width="5.375" style="94" customWidth="1"/>
    <col min="3373" max="3373" width="15.625" style="94" customWidth="1"/>
    <col min="3374" max="3374" width="10.625" style="94" customWidth="1"/>
    <col min="3375" max="3375" width="4" style="94" bestFit="1" customWidth="1"/>
    <col min="3376" max="3376" width="10.625" style="94" customWidth="1"/>
    <col min="3377" max="3377" width="15.625" style="94" customWidth="1"/>
    <col min="3378" max="3378" width="1.625" style="94" customWidth="1"/>
    <col min="3379" max="3379" width="9" style="94" customWidth="1"/>
    <col min="3380" max="3380" width="7.875" style="94" customWidth="1"/>
    <col min="3381" max="3382" width="9" style="94"/>
    <col min="3383" max="3383" width="22.625" style="94" bestFit="1" customWidth="1"/>
    <col min="3384" max="3384" width="5.875" style="94" bestFit="1" customWidth="1"/>
    <col min="3385" max="3385" width="15.125" style="94" bestFit="1" customWidth="1"/>
    <col min="3386" max="3386" width="5.375" style="94" customWidth="1"/>
    <col min="3387" max="3387" width="15.625" style="94" customWidth="1"/>
    <col min="3388" max="3388" width="10.625" style="94" customWidth="1"/>
    <col min="3389" max="3389" width="4" style="94" bestFit="1" customWidth="1"/>
    <col min="3390" max="3390" width="10.625" style="94" customWidth="1"/>
    <col min="3391" max="3391" width="15.625" style="94" customWidth="1"/>
    <col min="3392" max="3392" width="1.625" style="94" customWidth="1"/>
    <col min="3393" max="3393" width="9" style="94" customWidth="1"/>
    <col min="3394" max="3394" width="7.875" style="94" customWidth="1"/>
    <col min="3395" max="3396" width="1.625" style="94" customWidth="1"/>
    <col min="3397" max="3397" width="15.125" style="94" bestFit="1" customWidth="1"/>
    <col min="3398" max="3398" width="5.375" style="94" customWidth="1"/>
    <col min="3399" max="3399" width="15.625" style="94" customWidth="1"/>
    <col min="3400" max="3400" width="10.625" style="94" customWidth="1"/>
    <col min="3401" max="3401" width="4" style="94" bestFit="1" customWidth="1"/>
    <col min="3402" max="3402" width="10.625" style="94" customWidth="1"/>
    <col min="3403" max="3403" width="15.625" style="94" customWidth="1"/>
    <col min="3404" max="3404" width="1.625" style="94" customWidth="1"/>
    <col min="3405" max="3405" width="9" style="94" customWidth="1"/>
    <col min="3406" max="3406" width="7.875" style="94" customWidth="1"/>
    <col min="3407" max="3408" width="9" style="94"/>
    <col min="3409" max="3409" width="22.625" style="94" bestFit="1" customWidth="1"/>
    <col min="3410" max="3410" width="5.875" style="94" bestFit="1" customWidth="1"/>
    <col min="3411" max="3411" width="15.125" style="94" bestFit="1" customWidth="1"/>
    <col min="3412" max="3412" width="5.375" style="94" customWidth="1"/>
    <col min="3413" max="3413" width="15.625" style="94" customWidth="1"/>
    <col min="3414" max="3414" width="10.625" style="94" customWidth="1"/>
    <col min="3415" max="3415" width="4" style="94" bestFit="1" customWidth="1"/>
    <col min="3416" max="3416" width="10.625" style="94" customWidth="1"/>
    <col min="3417" max="3417" width="15.625" style="94" customWidth="1"/>
    <col min="3418" max="3418" width="1.625" style="94" customWidth="1"/>
    <col min="3419" max="3419" width="9" style="94" customWidth="1"/>
    <col min="3420" max="3420" width="7.875" style="94" customWidth="1"/>
    <col min="3421" max="3422" width="1.625" style="94" customWidth="1"/>
    <col min="3423" max="3423" width="15.125" style="94" bestFit="1" customWidth="1"/>
    <col min="3424" max="3424" width="5.375" style="94" customWidth="1"/>
    <col min="3425" max="3425" width="15.625" style="94" customWidth="1"/>
    <col min="3426" max="3426" width="10.625" style="94" customWidth="1"/>
    <col min="3427" max="3427" width="4" style="94" bestFit="1" customWidth="1"/>
    <col min="3428" max="3428" width="10.625" style="94" customWidth="1"/>
    <col min="3429" max="3429" width="15.625" style="94" customWidth="1"/>
    <col min="3430" max="3430" width="1.625" style="94" customWidth="1"/>
    <col min="3431" max="3431" width="9" style="94" customWidth="1"/>
    <col min="3432" max="3432" width="7.875" style="94" customWidth="1"/>
    <col min="3433" max="3434" width="9" style="94"/>
    <col min="3435" max="3435" width="22.625" style="94" bestFit="1" customWidth="1"/>
    <col min="3436" max="3436" width="5.875" style="94" bestFit="1" customWidth="1"/>
    <col min="3437" max="3437" width="15.125" style="94" bestFit="1" customWidth="1"/>
    <col min="3438" max="3438" width="5.375" style="94" customWidth="1"/>
    <col min="3439" max="3439" width="15.625" style="94" customWidth="1"/>
    <col min="3440" max="3440" width="10.625" style="94" customWidth="1"/>
    <col min="3441" max="3441" width="4" style="94" bestFit="1" customWidth="1"/>
    <col min="3442" max="3442" width="10.625" style="94" customWidth="1"/>
    <col min="3443" max="3443" width="15.625" style="94" customWidth="1"/>
    <col min="3444" max="3444" width="1.625" style="94" customWidth="1"/>
    <col min="3445" max="3445" width="9" style="94" customWidth="1"/>
    <col min="3446" max="3446" width="7.875" style="94" customWidth="1"/>
    <col min="3447" max="3448" width="1.625" style="94" customWidth="1"/>
    <col min="3449" max="3449" width="15.125" style="94" bestFit="1" customWidth="1"/>
    <col min="3450" max="3450" width="5.375" style="94" customWidth="1"/>
    <col min="3451" max="3451" width="15.625" style="94" customWidth="1"/>
    <col min="3452" max="3452" width="10.625" style="94" customWidth="1"/>
    <col min="3453" max="3453" width="4" style="94" bestFit="1" customWidth="1"/>
    <col min="3454" max="3454" width="10.625" style="94" customWidth="1"/>
    <col min="3455" max="3455" width="15.625" style="94" customWidth="1"/>
    <col min="3456" max="3456" width="1.625" style="94" customWidth="1"/>
    <col min="3457" max="3457" width="9" style="94" customWidth="1"/>
    <col min="3458" max="3458" width="7.875" style="94" customWidth="1"/>
    <col min="3459" max="3459" width="9" style="94"/>
    <col min="3460" max="3460" width="9" style="94" customWidth="1"/>
    <col min="3461" max="3465" width="15.625" style="94" customWidth="1"/>
    <col min="3466" max="3466" width="9" style="94"/>
    <col min="3467" max="3467" width="23.375" style="94" customWidth="1"/>
    <col min="3468" max="3586" width="9" style="94"/>
    <col min="3587" max="3587" width="22.625" style="94" bestFit="1" customWidth="1"/>
    <col min="3588" max="3588" width="5.875" style="94" bestFit="1" customWidth="1"/>
    <col min="3589" max="3589" width="15.125" style="94" bestFit="1" customWidth="1"/>
    <col min="3590" max="3590" width="5.375" style="94" customWidth="1"/>
    <col min="3591" max="3591" width="15.625" style="94" customWidth="1"/>
    <col min="3592" max="3592" width="10.625" style="94" customWidth="1"/>
    <col min="3593" max="3593" width="4" style="94" bestFit="1" customWidth="1"/>
    <col min="3594" max="3594" width="10.625" style="94" customWidth="1"/>
    <col min="3595" max="3595" width="15.625" style="94" customWidth="1"/>
    <col min="3596" max="3596" width="1.625" style="94" customWidth="1"/>
    <col min="3597" max="3597" width="9" style="94" customWidth="1"/>
    <col min="3598" max="3598" width="7.875" style="94" customWidth="1"/>
    <col min="3599" max="3600" width="1.625" style="94" customWidth="1"/>
    <col min="3601" max="3601" width="15.125" style="94" bestFit="1" customWidth="1"/>
    <col min="3602" max="3602" width="5.375" style="94" customWidth="1"/>
    <col min="3603" max="3603" width="15.625" style="94" customWidth="1"/>
    <col min="3604" max="3604" width="10.625" style="94" customWidth="1"/>
    <col min="3605" max="3605" width="4" style="94" bestFit="1" customWidth="1"/>
    <col min="3606" max="3606" width="10.625" style="94" customWidth="1"/>
    <col min="3607" max="3607" width="15.625" style="94" customWidth="1"/>
    <col min="3608" max="3608" width="1.625" style="94" customWidth="1"/>
    <col min="3609" max="3609" width="9" style="94" customWidth="1"/>
    <col min="3610" max="3610" width="7.875" style="94" customWidth="1"/>
    <col min="3611" max="3612" width="9" style="94"/>
    <col min="3613" max="3613" width="22.625" style="94" bestFit="1" customWidth="1"/>
    <col min="3614" max="3614" width="5.875" style="94" bestFit="1" customWidth="1"/>
    <col min="3615" max="3615" width="15.125" style="94" bestFit="1" customWidth="1"/>
    <col min="3616" max="3616" width="5.375" style="94" customWidth="1"/>
    <col min="3617" max="3617" width="15.625" style="94" customWidth="1"/>
    <col min="3618" max="3618" width="10.625" style="94" customWidth="1"/>
    <col min="3619" max="3619" width="4" style="94" bestFit="1" customWidth="1"/>
    <col min="3620" max="3620" width="10.625" style="94" customWidth="1"/>
    <col min="3621" max="3621" width="15.625" style="94" customWidth="1"/>
    <col min="3622" max="3622" width="1.625" style="94" customWidth="1"/>
    <col min="3623" max="3623" width="9" style="94" customWidth="1"/>
    <col min="3624" max="3624" width="7.875" style="94" customWidth="1"/>
    <col min="3625" max="3626" width="1.625" style="94" customWidth="1"/>
    <col min="3627" max="3627" width="15.125" style="94" bestFit="1" customWidth="1"/>
    <col min="3628" max="3628" width="5.375" style="94" customWidth="1"/>
    <col min="3629" max="3629" width="15.625" style="94" customWidth="1"/>
    <col min="3630" max="3630" width="10.625" style="94" customWidth="1"/>
    <col min="3631" max="3631" width="4" style="94" bestFit="1" customWidth="1"/>
    <col min="3632" max="3632" width="10.625" style="94" customWidth="1"/>
    <col min="3633" max="3633" width="15.625" style="94" customWidth="1"/>
    <col min="3634" max="3634" width="1.625" style="94" customWidth="1"/>
    <col min="3635" max="3635" width="9" style="94" customWidth="1"/>
    <col min="3636" max="3636" width="7.875" style="94" customWidth="1"/>
    <col min="3637" max="3638" width="9" style="94"/>
    <col min="3639" max="3639" width="22.625" style="94" bestFit="1" customWidth="1"/>
    <col min="3640" max="3640" width="5.875" style="94" bestFit="1" customWidth="1"/>
    <col min="3641" max="3641" width="15.125" style="94" bestFit="1" customWidth="1"/>
    <col min="3642" max="3642" width="5.375" style="94" customWidth="1"/>
    <col min="3643" max="3643" width="15.625" style="94" customWidth="1"/>
    <col min="3644" max="3644" width="10.625" style="94" customWidth="1"/>
    <col min="3645" max="3645" width="4" style="94" bestFit="1" customWidth="1"/>
    <col min="3646" max="3646" width="10.625" style="94" customWidth="1"/>
    <col min="3647" max="3647" width="15.625" style="94" customWidth="1"/>
    <col min="3648" max="3648" width="1.625" style="94" customWidth="1"/>
    <col min="3649" max="3649" width="9" style="94" customWidth="1"/>
    <col min="3650" max="3650" width="7.875" style="94" customWidth="1"/>
    <col min="3651" max="3652" width="1.625" style="94" customWidth="1"/>
    <col min="3653" max="3653" width="15.125" style="94" bestFit="1" customWidth="1"/>
    <col min="3654" max="3654" width="5.375" style="94" customWidth="1"/>
    <col min="3655" max="3655" width="15.625" style="94" customWidth="1"/>
    <col min="3656" max="3656" width="10.625" style="94" customWidth="1"/>
    <col min="3657" max="3657" width="4" style="94" bestFit="1" customWidth="1"/>
    <col min="3658" max="3658" width="10.625" style="94" customWidth="1"/>
    <col min="3659" max="3659" width="15.625" style="94" customWidth="1"/>
    <col min="3660" max="3660" width="1.625" style="94" customWidth="1"/>
    <col min="3661" max="3661" width="9" style="94" customWidth="1"/>
    <col min="3662" max="3662" width="7.875" style="94" customWidth="1"/>
    <col min="3663" max="3664" width="9" style="94"/>
    <col min="3665" max="3665" width="22.625" style="94" bestFit="1" customWidth="1"/>
    <col min="3666" max="3666" width="5.875" style="94" bestFit="1" customWidth="1"/>
    <col min="3667" max="3667" width="15.125" style="94" bestFit="1" customWidth="1"/>
    <col min="3668" max="3668" width="5.375" style="94" customWidth="1"/>
    <col min="3669" max="3669" width="15.625" style="94" customWidth="1"/>
    <col min="3670" max="3670" width="10.625" style="94" customWidth="1"/>
    <col min="3671" max="3671" width="4" style="94" bestFit="1" customWidth="1"/>
    <col min="3672" max="3672" width="10.625" style="94" customWidth="1"/>
    <col min="3673" max="3673" width="15.625" style="94" customWidth="1"/>
    <col min="3674" max="3674" width="1.625" style="94" customWidth="1"/>
    <col min="3675" max="3675" width="9" style="94" customWidth="1"/>
    <col min="3676" max="3676" width="7.875" style="94" customWidth="1"/>
    <col min="3677" max="3678" width="1.625" style="94" customWidth="1"/>
    <col min="3679" max="3679" width="15.125" style="94" bestFit="1" customWidth="1"/>
    <col min="3680" max="3680" width="5.375" style="94" customWidth="1"/>
    <col min="3681" max="3681" width="15.625" style="94" customWidth="1"/>
    <col min="3682" max="3682" width="10.625" style="94" customWidth="1"/>
    <col min="3683" max="3683" width="4" style="94" bestFit="1" customWidth="1"/>
    <col min="3684" max="3684" width="10.625" style="94" customWidth="1"/>
    <col min="3685" max="3685" width="15.625" style="94" customWidth="1"/>
    <col min="3686" max="3686" width="1.625" style="94" customWidth="1"/>
    <col min="3687" max="3687" width="9" style="94" customWidth="1"/>
    <col min="3688" max="3688" width="7.875" style="94" customWidth="1"/>
    <col min="3689" max="3690" width="9" style="94"/>
    <col min="3691" max="3691" width="22.625" style="94" bestFit="1" customWidth="1"/>
    <col min="3692" max="3692" width="5.875" style="94" bestFit="1" customWidth="1"/>
    <col min="3693" max="3693" width="15.125" style="94" bestFit="1" customWidth="1"/>
    <col min="3694" max="3694" width="5.375" style="94" customWidth="1"/>
    <col min="3695" max="3695" width="15.625" style="94" customWidth="1"/>
    <col min="3696" max="3696" width="10.625" style="94" customWidth="1"/>
    <col min="3697" max="3697" width="4" style="94" bestFit="1" customWidth="1"/>
    <col min="3698" max="3698" width="10.625" style="94" customWidth="1"/>
    <col min="3699" max="3699" width="15.625" style="94" customWidth="1"/>
    <col min="3700" max="3700" width="1.625" style="94" customWidth="1"/>
    <col min="3701" max="3701" width="9" style="94" customWidth="1"/>
    <col min="3702" max="3702" width="7.875" style="94" customWidth="1"/>
    <col min="3703" max="3704" width="1.625" style="94" customWidth="1"/>
    <col min="3705" max="3705" width="15.125" style="94" bestFit="1" customWidth="1"/>
    <col min="3706" max="3706" width="5.375" style="94" customWidth="1"/>
    <col min="3707" max="3707" width="15.625" style="94" customWidth="1"/>
    <col min="3708" max="3708" width="10.625" style="94" customWidth="1"/>
    <col min="3709" max="3709" width="4" style="94" bestFit="1" customWidth="1"/>
    <col min="3710" max="3710" width="10.625" style="94" customWidth="1"/>
    <col min="3711" max="3711" width="15.625" style="94" customWidth="1"/>
    <col min="3712" max="3712" width="1.625" style="94" customWidth="1"/>
    <col min="3713" max="3713" width="9" style="94" customWidth="1"/>
    <col min="3714" max="3714" width="7.875" style="94" customWidth="1"/>
    <col min="3715" max="3715" width="9" style="94"/>
    <col min="3716" max="3716" width="9" style="94" customWidth="1"/>
    <col min="3717" max="3721" width="15.625" style="94" customWidth="1"/>
    <col min="3722" max="3722" width="9" style="94"/>
    <col min="3723" max="3723" width="23.375" style="94" customWidth="1"/>
    <col min="3724" max="3842" width="9" style="94"/>
    <col min="3843" max="3843" width="22.625" style="94" bestFit="1" customWidth="1"/>
    <col min="3844" max="3844" width="5.875" style="94" bestFit="1" customWidth="1"/>
    <col min="3845" max="3845" width="15.125" style="94" bestFit="1" customWidth="1"/>
    <col min="3846" max="3846" width="5.375" style="94" customWidth="1"/>
    <col min="3847" max="3847" width="15.625" style="94" customWidth="1"/>
    <col min="3848" max="3848" width="10.625" style="94" customWidth="1"/>
    <col min="3849" max="3849" width="4" style="94" bestFit="1" customWidth="1"/>
    <col min="3850" max="3850" width="10.625" style="94" customWidth="1"/>
    <col min="3851" max="3851" width="15.625" style="94" customWidth="1"/>
    <col min="3852" max="3852" width="1.625" style="94" customWidth="1"/>
    <col min="3853" max="3853" width="9" style="94" customWidth="1"/>
    <col min="3854" max="3854" width="7.875" style="94" customWidth="1"/>
    <col min="3855" max="3856" width="1.625" style="94" customWidth="1"/>
    <col min="3857" max="3857" width="15.125" style="94" bestFit="1" customWidth="1"/>
    <col min="3858" max="3858" width="5.375" style="94" customWidth="1"/>
    <col min="3859" max="3859" width="15.625" style="94" customWidth="1"/>
    <col min="3860" max="3860" width="10.625" style="94" customWidth="1"/>
    <col min="3861" max="3861" width="4" style="94" bestFit="1" customWidth="1"/>
    <col min="3862" max="3862" width="10.625" style="94" customWidth="1"/>
    <col min="3863" max="3863" width="15.625" style="94" customWidth="1"/>
    <col min="3864" max="3864" width="1.625" style="94" customWidth="1"/>
    <col min="3865" max="3865" width="9" style="94" customWidth="1"/>
    <col min="3866" max="3866" width="7.875" style="94" customWidth="1"/>
    <col min="3867" max="3868" width="9" style="94"/>
    <col min="3869" max="3869" width="22.625" style="94" bestFit="1" customWidth="1"/>
    <col min="3870" max="3870" width="5.875" style="94" bestFit="1" customWidth="1"/>
    <col min="3871" max="3871" width="15.125" style="94" bestFit="1" customWidth="1"/>
    <col min="3872" max="3872" width="5.375" style="94" customWidth="1"/>
    <col min="3873" max="3873" width="15.625" style="94" customWidth="1"/>
    <col min="3874" max="3874" width="10.625" style="94" customWidth="1"/>
    <col min="3875" max="3875" width="4" style="94" bestFit="1" customWidth="1"/>
    <col min="3876" max="3876" width="10.625" style="94" customWidth="1"/>
    <col min="3877" max="3877" width="15.625" style="94" customWidth="1"/>
    <col min="3878" max="3878" width="1.625" style="94" customWidth="1"/>
    <col min="3879" max="3879" width="9" style="94" customWidth="1"/>
    <col min="3880" max="3880" width="7.875" style="94" customWidth="1"/>
    <col min="3881" max="3882" width="1.625" style="94" customWidth="1"/>
    <col min="3883" max="3883" width="15.125" style="94" bestFit="1" customWidth="1"/>
    <col min="3884" max="3884" width="5.375" style="94" customWidth="1"/>
    <col min="3885" max="3885" width="15.625" style="94" customWidth="1"/>
    <col min="3886" max="3886" width="10.625" style="94" customWidth="1"/>
    <col min="3887" max="3887" width="4" style="94" bestFit="1" customWidth="1"/>
    <col min="3888" max="3888" width="10.625" style="94" customWidth="1"/>
    <col min="3889" max="3889" width="15.625" style="94" customWidth="1"/>
    <col min="3890" max="3890" width="1.625" style="94" customWidth="1"/>
    <col min="3891" max="3891" width="9" style="94" customWidth="1"/>
    <col min="3892" max="3892" width="7.875" style="94" customWidth="1"/>
    <col min="3893" max="3894" width="9" style="94"/>
    <col min="3895" max="3895" width="22.625" style="94" bestFit="1" customWidth="1"/>
    <col min="3896" max="3896" width="5.875" style="94" bestFit="1" customWidth="1"/>
    <col min="3897" max="3897" width="15.125" style="94" bestFit="1" customWidth="1"/>
    <col min="3898" max="3898" width="5.375" style="94" customWidth="1"/>
    <col min="3899" max="3899" width="15.625" style="94" customWidth="1"/>
    <col min="3900" max="3900" width="10.625" style="94" customWidth="1"/>
    <col min="3901" max="3901" width="4" style="94" bestFit="1" customWidth="1"/>
    <col min="3902" max="3902" width="10.625" style="94" customWidth="1"/>
    <col min="3903" max="3903" width="15.625" style="94" customWidth="1"/>
    <col min="3904" max="3904" width="1.625" style="94" customWidth="1"/>
    <col min="3905" max="3905" width="9" style="94" customWidth="1"/>
    <col min="3906" max="3906" width="7.875" style="94" customWidth="1"/>
    <col min="3907" max="3908" width="1.625" style="94" customWidth="1"/>
    <col min="3909" max="3909" width="15.125" style="94" bestFit="1" customWidth="1"/>
    <col min="3910" max="3910" width="5.375" style="94" customWidth="1"/>
    <col min="3911" max="3911" width="15.625" style="94" customWidth="1"/>
    <col min="3912" max="3912" width="10.625" style="94" customWidth="1"/>
    <col min="3913" max="3913" width="4" style="94" bestFit="1" customWidth="1"/>
    <col min="3914" max="3914" width="10.625" style="94" customWidth="1"/>
    <col min="3915" max="3915" width="15.625" style="94" customWidth="1"/>
    <col min="3916" max="3916" width="1.625" style="94" customWidth="1"/>
    <col min="3917" max="3917" width="9" style="94" customWidth="1"/>
    <col min="3918" max="3918" width="7.875" style="94" customWidth="1"/>
    <col min="3919" max="3920" width="9" style="94"/>
    <col min="3921" max="3921" width="22.625" style="94" bestFit="1" customWidth="1"/>
    <col min="3922" max="3922" width="5.875" style="94" bestFit="1" customWidth="1"/>
    <col min="3923" max="3923" width="15.125" style="94" bestFit="1" customWidth="1"/>
    <col min="3924" max="3924" width="5.375" style="94" customWidth="1"/>
    <col min="3925" max="3925" width="15.625" style="94" customWidth="1"/>
    <col min="3926" max="3926" width="10.625" style="94" customWidth="1"/>
    <col min="3927" max="3927" width="4" style="94" bestFit="1" customWidth="1"/>
    <col min="3928" max="3928" width="10.625" style="94" customWidth="1"/>
    <col min="3929" max="3929" width="15.625" style="94" customWidth="1"/>
    <col min="3930" max="3930" width="1.625" style="94" customWidth="1"/>
    <col min="3931" max="3931" width="9" style="94" customWidth="1"/>
    <col min="3932" max="3932" width="7.875" style="94" customWidth="1"/>
    <col min="3933" max="3934" width="1.625" style="94" customWidth="1"/>
    <col min="3935" max="3935" width="15.125" style="94" bestFit="1" customWidth="1"/>
    <col min="3936" max="3936" width="5.375" style="94" customWidth="1"/>
    <col min="3937" max="3937" width="15.625" style="94" customWidth="1"/>
    <col min="3938" max="3938" width="10.625" style="94" customWidth="1"/>
    <col min="3939" max="3939" width="4" style="94" bestFit="1" customWidth="1"/>
    <col min="3940" max="3940" width="10.625" style="94" customWidth="1"/>
    <col min="3941" max="3941" width="15.625" style="94" customWidth="1"/>
    <col min="3942" max="3942" width="1.625" style="94" customWidth="1"/>
    <col min="3943" max="3943" width="9" style="94" customWidth="1"/>
    <col min="3944" max="3944" width="7.875" style="94" customWidth="1"/>
    <col min="3945" max="3946" width="9" style="94"/>
    <col min="3947" max="3947" width="22.625" style="94" bestFit="1" customWidth="1"/>
    <col min="3948" max="3948" width="5.875" style="94" bestFit="1" customWidth="1"/>
    <col min="3949" max="3949" width="15.125" style="94" bestFit="1" customWidth="1"/>
    <col min="3950" max="3950" width="5.375" style="94" customWidth="1"/>
    <col min="3951" max="3951" width="15.625" style="94" customWidth="1"/>
    <col min="3952" max="3952" width="10.625" style="94" customWidth="1"/>
    <col min="3953" max="3953" width="4" style="94" bestFit="1" customWidth="1"/>
    <col min="3954" max="3954" width="10.625" style="94" customWidth="1"/>
    <col min="3955" max="3955" width="15.625" style="94" customWidth="1"/>
    <col min="3956" max="3956" width="1.625" style="94" customWidth="1"/>
    <col min="3957" max="3957" width="9" style="94" customWidth="1"/>
    <col min="3958" max="3958" width="7.875" style="94" customWidth="1"/>
    <col min="3959" max="3960" width="1.625" style="94" customWidth="1"/>
    <col min="3961" max="3961" width="15.125" style="94" bestFit="1" customWidth="1"/>
    <col min="3962" max="3962" width="5.375" style="94" customWidth="1"/>
    <col min="3963" max="3963" width="15.625" style="94" customWidth="1"/>
    <col min="3964" max="3964" width="10.625" style="94" customWidth="1"/>
    <col min="3965" max="3965" width="4" style="94" bestFit="1" customWidth="1"/>
    <col min="3966" max="3966" width="10.625" style="94" customWidth="1"/>
    <col min="3967" max="3967" width="15.625" style="94" customWidth="1"/>
    <col min="3968" max="3968" width="1.625" style="94" customWidth="1"/>
    <col min="3969" max="3969" width="9" style="94" customWidth="1"/>
    <col min="3970" max="3970" width="7.875" style="94" customWidth="1"/>
    <col min="3971" max="3971" width="9" style="94"/>
    <col min="3972" max="3972" width="9" style="94" customWidth="1"/>
    <col min="3973" max="3977" width="15.625" style="94" customWidth="1"/>
    <col min="3978" max="3978" width="9" style="94"/>
    <col min="3979" max="3979" width="23.375" style="94" customWidth="1"/>
    <col min="3980" max="4098" width="9" style="94"/>
    <col min="4099" max="4099" width="22.625" style="94" bestFit="1" customWidth="1"/>
    <col min="4100" max="4100" width="5.875" style="94" bestFit="1" customWidth="1"/>
    <col min="4101" max="4101" width="15.125" style="94" bestFit="1" customWidth="1"/>
    <col min="4102" max="4102" width="5.375" style="94" customWidth="1"/>
    <col min="4103" max="4103" width="15.625" style="94" customWidth="1"/>
    <col min="4104" max="4104" width="10.625" style="94" customWidth="1"/>
    <col min="4105" max="4105" width="4" style="94" bestFit="1" customWidth="1"/>
    <col min="4106" max="4106" width="10.625" style="94" customWidth="1"/>
    <col min="4107" max="4107" width="15.625" style="94" customWidth="1"/>
    <col min="4108" max="4108" width="1.625" style="94" customWidth="1"/>
    <col min="4109" max="4109" width="9" style="94" customWidth="1"/>
    <col min="4110" max="4110" width="7.875" style="94" customWidth="1"/>
    <col min="4111" max="4112" width="1.625" style="94" customWidth="1"/>
    <col min="4113" max="4113" width="15.125" style="94" bestFit="1" customWidth="1"/>
    <col min="4114" max="4114" width="5.375" style="94" customWidth="1"/>
    <col min="4115" max="4115" width="15.625" style="94" customWidth="1"/>
    <col min="4116" max="4116" width="10.625" style="94" customWidth="1"/>
    <col min="4117" max="4117" width="4" style="94" bestFit="1" customWidth="1"/>
    <col min="4118" max="4118" width="10.625" style="94" customWidth="1"/>
    <col min="4119" max="4119" width="15.625" style="94" customWidth="1"/>
    <col min="4120" max="4120" width="1.625" style="94" customWidth="1"/>
    <col min="4121" max="4121" width="9" style="94" customWidth="1"/>
    <col min="4122" max="4122" width="7.875" style="94" customWidth="1"/>
    <col min="4123" max="4124" width="9" style="94"/>
    <col min="4125" max="4125" width="22.625" style="94" bestFit="1" customWidth="1"/>
    <col min="4126" max="4126" width="5.875" style="94" bestFit="1" customWidth="1"/>
    <col min="4127" max="4127" width="15.125" style="94" bestFit="1" customWidth="1"/>
    <col min="4128" max="4128" width="5.375" style="94" customWidth="1"/>
    <col min="4129" max="4129" width="15.625" style="94" customWidth="1"/>
    <col min="4130" max="4130" width="10.625" style="94" customWidth="1"/>
    <col min="4131" max="4131" width="4" style="94" bestFit="1" customWidth="1"/>
    <col min="4132" max="4132" width="10.625" style="94" customWidth="1"/>
    <col min="4133" max="4133" width="15.625" style="94" customWidth="1"/>
    <col min="4134" max="4134" width="1.625" style="94" customWidth="1"/>
    <col min="4135" max="4135" width="9" style="94" customWidth="1"/>
    <col min="4136" max="4136" width="7.875" style="94" customWidth="1"/>
    <col min="4137" max="4138" width="1.625" style="94" customWidth="1"/>
    <col min="4139" max="4139" width="15.125" style="94" bestFit="1" customWidth="1"/>
    <col min="4140" max="4140" width="5.375" style="94" customWidth="1"/>
    <col min="4141" max="4141" width="15.625" style="94" customWidth="1"/>
    <col min="4142" max="4142" width="10.625" style="94" customWidth="1"/>
    <col min="4143" max="4143" width="4" style="94" bestFit="1" customWidth="1"/>
    <col min="4144" max="4144" width="10.625" style="94" customWidth="1"/>
    <col min="4145" max="4145" width="15.625" style="94" customWidth="1"/>
    <col min="4146" max="4146" width="1.625" style="94" customWidth="1"/>
    <col min="4147" max="4147" width="9" style="94" customWidth="1"/>
    <col min="4148" max="4148" width="7.875" style="94" customWidth="1"/>
    <col min="4149" max="4150" width="9" style="94"/>
    <col min="4151" max="4151" width="22.625" style="94" bestFit="1" customWidth="1"/>
    <col min="4152" max="4152" width="5.875" style="94" bestFit="1" customWidth="1"/>
    <col min="4153" max="4153" width="15.125" style="94" bestFit="1" customWidth="1"/>
    <col min="4154" max="4154" width="5.375" style="94" customWidth="1"/>
    <col min="4155" max="4155" width="15.625" style="94" customWidth="1"/>
    <col min="4156" max="4156" width="10.625" style="94" customWidth="1"/>
    <col min="4157" max="4157" width="4" style="94" bestFit="1" customWidth="1"/>
    <col min="4158" max="4158" width="10.625" style="94" customWidth="1"/>
    <col min="4159" max="4159" width="15.625" style="94" customWidth="1"/>
    <col min="4160" max="4160" width="1.625" style="94" customWidth="1"/>
    <col min="4161" max="4161" width="9" style="94" customWidth="1"/>
    <col min="4162" max="4162" width="7.875" style="94" customWidth="1"/>
    <col min="4163" max="4164" width="1.625" style="94" customWidth="1"/>
    <col min="4165" max="4165" width="15.125" style="94" bestFit="1" customWidth="1"/>
    <col min="4166" max="4166" width="5.375" style="94" customWidth="1"/>
    <col min="4167" max="4167" width="15.625" style="94" customWidth="1"/>
    <col min="4168" max="4168" width="10.625" style="94" customWidth="1"/>
    <col min="4169" max="4169" width="4" style="94" bestFit="1" customWidth="1"/>
    <col min="4170" max="4170" width="10.625" style="94" customWidth="1"/>
    <col min="4171" max="4171" width="15.625" style="94" customWidth="1"/>
    <col min="4172" max="4172" width="1.625" style="94" customWidth="1"/>
    <col min="4173" max="4173" width="9" style="94" customWidth="1"/>
    <col min="4174" max="4174" width="7.875" style="94" customWidth="1"/>
    <col min="4175" max="4176" width="9" style="94"/>
    <col min="4177" max="4177" width="22.625" style="94" bestFit="1" customWidth="1"/>
    <col min="4178" max="4178" width="5.875" style="94" bestFit="1" customWidth="1"/>
    <col min="4179" max="4179" width="15.125" style="94" bestFit="1" customWidth="1"/>
    <col min="4180" max="4180" width="5.375" style="94" customWidth="1"/>
    <col min="4181" max="4181" width="15.625" style="94" customWidth="1"/>
    <col min="4182" max="4182" width="10.625" style="94" customWidth="1"/>
    <col min="4183" max="4183" width="4" style="94" bestFit="1" customWidth="1"/>
    <col min="4184" max="4184" width="10.625" style="94" customWidth="1"/>
    <col min="4185" max="4185" width="15.625" style="94" customWidth="1"/>
    <col min="4186" max="4186" width="1.625" style="94" customWidth="1"/>
    <col min="4187" max="4187" width="9" style="94" customWidth="1"/>
    <col min="4188" max="4188" width="7.875" style="94" customWidth="1"/>
    <col min="4189" max="4190" width="1.625" style="94" customWidth="1"/>
    <col min="4191" max="4191" width="15.125" style="94" bestFit="1" customWidth="1"/>
    <col min="4192" max="4192" width="5.375" style="94" customWidth="1"/>
    <col min="4193" max="4193" width="15.625" style="94" customWidth="1"/>
    <col min="4194" max="4194" width="10.625" style="94" customWidth="1"/>
    <col min="4195" max="4195" width="4" style="94" bestFit="1" customWidth="1"/>
    <col min="4196" max="4196" width="10.625" style="94" customWidth="1"/>
    <col min="4197" max="4197" width="15.625" style="94" customWidth="1"/>
    <col min="4198" max="4198" width="1.625" style="94" customWidth="1"/>
    <col min="4199" max="4199" width="9" style="94" customWidth="1"/>
    <col min="4200" max="4200" width="7.875" style="94" customWidth="1"/>
    <col min="4201" max="4202" width="9" style="94"/>
    <col min="4203" max="4203" width="22.625" style="94" bestFit="1" customWidth="1"/>
    <col min="4204" max="4204" width="5.875" style="94" bestFit="1" customWidth="1"/>
    <col min="4205" max="4205" width="15.125" style="94" bestFit="1" customWidth="1"/>
    <col min="4206" max="4206" width="5.375" style="94" customWidth="1"/>
    <col min="4207" max="4207" width="15.625" style="94" customWidth="1"/>
    <col min="4208" max="4208" width="10.625" style="94" customWidth="1"/>
    <col min="4209" max="4209" width="4" style="94" bestFit="1" customWidth="1"/>
    <col min="4210" max="4210" width="10.625" style="94" customWidth="1"/>
    <col min="4211" max="4211" width="15.625" style="94" customWidth="1"/>
    <col min="4212" max="4212" width="1.625" style="94" customWidth="1"/>
    <col min="4213" max="4213" width="9" style="94" customWidth="1"/>
    <col min="4214" max="4214" width="7.875" style="94" customWidth="1"/>
    <col min="4215" max="4216" width="1.625" style="94" customWidth="1"/>
    <col min="4217" max="4217" width="15.125" style="94" bestFit="1" customWidth="1"/>
    <col min="4218" max="4218" width="5.375" style="94" customWidth="1"/>
    <col min="4219" max="4219" width="15.625" style="94" customWidth="1"/>
    <col min="4220" max="4220" width="10.625" style="94" customWidth="1"/>
    <col min="4221" max="4221" width="4" style="94" bestFit="1" customWidth="1"/>
    <col min="4222" max="4222" width="10.625" style="94" customWidth="1"/>
    <col min="4223" max="4223" width="15.625" style="94" customWidth="1"/>
    <col min="4224" max="4224" width="1.625" style="94" customWidth="1"/>
    <col min="4225" max="4225" width="9" style="94" customWidth="1"/>
    <col min="4226" max="4226" width="7.875" style="94" customWidth="1"/>
    <col min="4227" max="4227" width="9" style="94"/>
    <col min="4228" max="4228" width="9" style="94" customWidth="1"/>
    <col min="4229" max="4233" width="15.625" style="94" customWidth="1"/>
    <col min="4234" max="4234" width="9" style="94"/>
    <col min="4235" max="4235" width="23.375" style="94" customWidth="1"/>
    <col min="4236" max="4354" width="9" style="94"/>
    <col min="4355" max="4355" width="22.625" style="94" bestFit="1" customWidth="1"/>
    <col min="4356" max="4356" width="5.875" style="94" bestFit="1" customWidth="1"/>
    <col min="4357" max="4357" width="15.125" style="94" bestFit="1" customWidth="1"/>
    <col min="4358" max="4358" width="5.375" style="94" customWidth="1"/>
    <col min="4359" max="4359" width="15.625" style="94" customWidth="1"/>
    <col min="4360" max="4360" width="10.625" style="94" customWidth="1"/>
    <col min="4361" max="4361" width="4" style="94" bestFit="1" customWidth="1"/>
    <col min="4362" max="4362" width="10.625" style="94" customWidth="1"/>
    <col min="4363" max="4363" width="15.625" style="94" customWidth="1"/>
    <col min="4364" max="4364" width="1.625" style="94" customWidth="1"/>
    <col min="4365" max="4365" width="9" style="94" customWidth="1"/>
    <col min="4366" max="4366" width="7.875" style="94" customWidth="1"/>
    <col min="4367" max="4368" width="1.625" style="94" customWidth="1"/>
    <col min="4369" max="4369" width="15.125" style="94" bestFit="1" customWidth="1"/>
    <col min="4370" max="4370" width="5.375" style="94" customWidth="1"/>
    <col min="4371" max="4371" width="15.625" style="94" customWidth="1"/>
    <col min="4372" max="4372" width="10.625" style="94" customWidth="1"/>
    <col min="4373" max="4373" width="4" style="94" bestFit="1" customWidth="1"/>
    <col min="4374" max="4374" width="10.625" style="94" customWidth="1"/>
    <col min="4375" max="4375" width="15.625" style="94" customWidth="1"/>
    <col min="4376" max="4376" width="1.625" style="94" customWidth="1"/>
    <col min="4377" max="4377" width="9" style="94" customWidth="1"/>
    <col min="4378" max="4378" width="7.875" style="94" customWidth="1"/>
    <col min="4379" max="4380" width="9" style="94"/>
    <col min="4381" max="4381" width="22.625" style="94" bestFit="1" customWidth="1"/>
    <col min="4382" max="4382" width="5.875" style="94" bestFit="1" customWidth="1"/>
    <col min="4383" max="4383" width="15.125" style="94" bestFit="1" customWidth="1"/>
    <col min="4384" max="4384" width="5.375" style="94" customWidth="1"/>
    <col min="4385" max="4385" width="15.625" style="94" customWidth="1"/>
    <col min="4386" max="4386" width="10.625" style="94" customWidth="1"/>
    <col min="4387" max="4387" width="4" style="94" bestFit="1" customWidth="1"/>
    <col min="4388" max="4388" width="10.625" style="94" customWidth="1"/>
    <col min="4389" max="4389" width="15.625" style="94" customWidth="1"/>
    <col min="4390" max="4390" width="1.625" style="94" customWidth="1"/>
    <col min="4391" max="4391" width="9" style="94" customWidth="1"/>
    <col min="4392" max="4392" width="7.875" style="94" customWidth="1"/>
    <col min="4393" max="4394" width="1.625" style="94" customWidth="1"/>
    <col min="4395" max="4395" width="15.125" style="94" bestFit="1" customWidth="1"/>
    <col min="4396" max="4396" width="5.375" style="94" customWidth="1"/>
    <col min="4397" max="4397" width="15.625" style="94" customWidth="1"/>
    <col min="4398" max="4398" width="10.625" style="94" customWidth="1"/>
    <col min="4399" max="4399" width="4" style="94" bestFit="1" customWidth="1"/>
    <col min="4400" max="4400" width="10.625" style="94" customWidth="1"/>
    <col min="4401" max="4401" width="15.625" style="94" customWidth="1"/>
    <col min="4402" max="4402" width="1.625" style="94" customWidth="1"/>
    <col min="4403" max="4403" width="9" style="94" customWidth="1"/>
    <col min="4404" max="4404" width="7.875" style="94" customWidth="1"/>
    <col min="4405" max="4406" width="9" style="94"/>
    <col min="4407" max="4407" width="22.625" style="94" bestFit="1" customWidth="1"/>
    <col min="4408" max="4408" width="5.875" style="94" bestFit="1" customWidth="1"/>
    <col min="4409" max="4409" width="15.125" style="94" bestFit="1" customWidth="1"/>
    <col min="4410" max="4410" width="5.375" style="94" customWidth="1"/>
    <col min="4411" max="4411" width="15.625" style="94" customWidth="1"/>
    <col min="4412" max="4412" width="10.625" style="94" customWidth="1"/>
    <col min="4413" max="4413" width="4" style="94" bestFit="1" customWidth="1"/>
    <col min="4414" max="4414" width="10.625" style="94" customWidth="1"/>
    <col min="4415" max="4415" width="15.625" style="94" customWidth="1"/>
    <col min="4416" max="4416" width="1.625" style="94" customWidth="1"/>
    <col min="4417" max="4417" width="9" style="94" customWidth="1"/>
    <col min="4418" max="4418" width="7.875" style="94" customWidth="1"/>
    <col min="4419" max="4420" width="1.625" style="94" customWidth="1"/>
    <col min="4421" max="4421" width="15.125" style="94" bestFit="1" customWidth="1"/>
    <col min="4422" max="4422" width="5.375" style="94" customWidth="1"/>
    <col min="4423" max="4423" width="15.625" style="94" customWidth="1"/>
    <col min="4424" max="4424" width="10.625" style="94" customWidth="1"/>
    <col min="4425" max="4425" width="4" style="94" bestFit="1" customWidth="1"/>
    <col min="4426" max="4426" width="10.625" style="94" customWidth="1"/>
    <col min="4427" max="4427" width="15.625" style="94" customWidth="1"/>
    <col min="4428" max="4428" width="1.625" style="94" customWidth="1"/>
    <col min="4429" max="4429" width="9" style="94" customWidth="1"/>
    <col min="4430" max="4430" width="7.875" style="94" customWidth="1"/>
    <col min="4431" max="4432" width="9" style="94"/>
    <col min="4433" max="4433" width="22.625" style="94" bestFit="1" customWidth="1"/>
    <col min="4434" max="4434" width="5.875" style="94" bestFit="1" customWidth="1"/>
    <col min="4435" max="4435" width="15.125" style="94" bestFit="1" customWidth="1"/>
    <col min="4436" max="4436" width="5.375" style="94" customWidth="1"/>
    <col min="4437" max="4437" width="15.625" style="94" customWidth="1"/>
    <col min="4438" max="4438" width="10.625" style="94" customWidth="1"/>
    <col min="4439" max="4439" width="4" style="94" bestFit="1" customWidth="1"/>
    <col min="4440" max="4440" width="10.625" style="94" customWidth="1"/>
    <col min="4441" max="4441" width="15.625" style="94" customWidth="1"/>
    <col min="4442" max="4442" width="1.625" style="94" customWidth="1"/>
    <col min="4443" max="4443" width="9" style="94" customWidth="1"/>
    <col min="4444" max="4444" width="7.875" style="94" customWidth="1"/>
    <col min="4445" max="4446" width="1.625" style="94" customWidth="1"/>
    <col min="4447" max="4447" width="15.125" style="94" bestFit="1" customWidth="1"/>
    <col min="4448" max="4448" width="5.375" style="94" customWidth="1"/>
    <col min="4449" max="4449" width="15.625" style="94" customWidth="1"/>
    <col min="4450" max="4450" width="10.625" style="94" customWidth="1"/>
    <col min="4451" max="4451" width="4" style="94" bestFit="1" customWidth="1"/>
    <col min="4452" max="4452" width="10.625" style="94" customWidth="1"/>
    <col min="4453" max="4453" width="15.625" style="94" customWidth="1"/>
    <col min="4454" max="4454" width="1.625" style="94" customWidth="1"/>
    <col min="4455" max="4455" width="9" style="94" customWidth="1"/>
    <col min="4456" max="4456" width="7.875" style="94" customWidth="1"/>
    <col min="4457" max="4458" width="9" style="94"/>
    <col min="4459" max="4459" width="22.625" style="94" bestFit="1" customWidth="1"/>
    <col min="4460" max="4460" width="5.875" style="94" bestFit="1" customWidth="1"/>
    <col min="4461" max="4461" width="15.125" style="94" bestFit="1" customWidth="1"/>
    <col min="4462" max="4462" width="5.375" style="94" customWidth="1"/>
    <col min="4463" max="4463" width="15.625" style="94" customWidth="1"/>
    <col min="4464" max="4464" width="10.625" style="94" customWidth="1"/>
    <col min="4465" max="4465" width="4" style="94" bestFit="1" customWidth="1"/>
    <col min="4466" max="4466" width="10.625" style="94" customWidth="1"/>
    <col min="4467" max="4467" width="15.625" style="94" customWidth="1"/>
    <col min="4468" max="4468" width="1.625" style="94" customWidth="1"/>
    <col min="4469" max="4469" width="9" style="94" customWidth="1"/>
    <col min="4470" max="4470" width="7.875" style="94" customWidth="1"/>
    <col min="4471" max="4472" width="1.625" style="94" customWidth="1"/>
    <col min="4473" max="4473" width="15.125" style="94" bestFit="1" customWidth="1"/>
    <col min="4474" max="4474" width="5.375" style="94" customWidth="1"/>
    <col min="4475" max="4475" width="15.625" style="94" customWidth="1"/>
    <col min="4476" max="4476" width="10.625" style="94" customWidth="1"/>
    <col min="4477" max="4477" width="4" style="94" bestFit="1" customWidth="1"/>
    <col min="4478" max="4478" width="10.625" style="94" customWidth="1"/>
    <col min="4479" max="4479" width="15.625" style="94" customWidth="1"/>
    <col min="4480" max="4480" width="1.625" style="94" customWidth="1"/>
    <col min="4481" max="4481" width="9" style="94" customWidth="1"/>
    <col min="4482" max="4482" width="7.875" style="94" customWidth="1"/>
    <col min="4483" max="4483" width="9" style="94"/>
    <col min="4484" max="4484" width="9" style="94" customWidth="1"/>
    <col min="4485" max="4489" width="15.625" style="94" customWidth="1"/>
    <col min="4490" max="4490" width="9" style="94"/>
    <col min="4491" max="4491" width="23.375" style="94" customWidth="1"/>
    <col min="4492" max="4610" width="9" style="94"/>
    <col min="4611" max="4611" width="22.625" style="94" bestFit="1" customWidth="1"/>
    <col min="4612" max="4612" width="5.875" style="94" bestFit="1" customWidth="1"/>
    <col min="4613" max="4613" width="15.125" style="94" bestFit="1" customWidth="1"/>
    <col min="4614" max="4614" width="5.375" style="94" customWidth="1"/>
    <col min="4615" max="4615" width="15.625" style="94" customWidth="1"/>
    <col min="4616" max="4616" width="10.625" style="94" customWidth="1"/>
    <col min="4617" max="4617" width="4" style="94" bestFit="1" customWidth="1"/>
    <col min="4618" max="4618" width="10.625" style="94" customWidth="1"/>
    <col min="4619" max="4619" width="15.625" style="94" customWidth="1"/>
    <col min="4620" max="4620" width="1.625" style="94" customWidth="1"/>
    <col min="4621" max="4621" width="9" style="94" customWidth="1"/>
    <col min="4622" max="4622" width="7.875" style="94" customWidth="1"/>
    <col min="4623" max="4624" width="1.625" style="94" customWidth="1"/>
    <col min="4625" max="4625" width="15.125" style="94" bestFit="1" customWidth="1"/>
    <col min="4626" max="4626" width="5.375" style="94" customWidth="1"/>
    <col min="4627" max="4627" width="15.625" style="94" customWidth="1"/>
    <col min="4628" max="4628" width="10.625" style="94" customWidth="1"/>
    <col min="4629" max="4629" width="4" style="94" bestFit="1" customWidth="1"/>
    <col min="4630" max="4630" width="10.625" style="94" customWidth="1"/>
    <col min="4631" max="4631" width="15.625" style="94" customWidth="1"/>
    <col min="4632" max="4632" width="1.625" style="94" customWidth="1"/>
    <col min="4633" max="4633" width="9" style="94" customWidth="1"/>
    <col min="4634" max="4634" width="7.875" style="94" customWidth="1"/>
    <col min="4635" max="4636" width="9" style="94"/>
    <col min="4637" max="4637" width="22.625" style="94" bestFit="1" customWidth="1"/>
    <col min="4638" max="4638" width="5.875" style="94" bestFit="1" customWidth="1"/>
    <col min="4639" max="4639" width="15.125" style="94" bestFit="1" customWidth="1"/>
    <col min="4640" max="4640" width="5.375" style="94" customWidth="1"/>
    <col min="4641" max="4641" width="15.625" style="94" customWidth="1"/>
    <col min="4642" max="4642" width="10.625" style="94" customWidth="1"/>
    <col min="4643" max="4643" width="4" style="94" bestFit="1" customWidth="1"/>
    <col min="4644" max="4644" width="10.625" style="94" customWidth="1"/>
    <col min="4645" max="4645" width="15.625" style="94" customWidth="1"/>
    <col min="4646" max="4646" width="1.625" style="94" customWidth="1"/>
    <col min="4647" max="4647" width="9" style="94" customWidth="1"/>
    <col min="4648" max="4648" width="7.875" style="94" customWidth="1"/>
    <col min="4649" max="4650" width="1.625" style="94" customWidth="1"/>
    <col min="4651" max="4651" width="15.125" style="94" bestFit="1" customWidth="1"/>
    <col min="4652" max="4652" width="5.375" style="94" customWidth="1"/>
    <col min="4653" max="4653" width="15.625" style="94" customWidth="1"/>
    <col min="4654" max="4654" width="10.625" style="94" customWidth="1"/>
    <col min="4655" max="4655" width="4" style="94" bestFit="1" customWidth="1"/>
    <col min="4656" max="4656" width="10.625" style="94" customWidth="1"/>
    <col min="4657" max="4657" width="15.625" style="94" customWidth="1"/>
    <col min="4658" max="4658" width="1.625" style="94" customWidth="1"/>
    <col min="4659" max="4659" width="9" style="94" customWidth="1"/>
    <col min="4660" max="4660" width="7.875" style="94" customWidth="1"/>
    <col min="4661" max="4662" width="9" style="94"/>
    <col min="4663" max="4663" width="22.625" style="94" bestFit="1" customWidth="1"/>
    <col min="4664" max="4664" width="5.875" style="94" bestFit="1" customWidth="1"/>
    <col min="4665" max="4665" width="15.125" style="94" bestFit="1" customWidth="1"/>
    <col min="4666" max="4666" width="5.375" style="94" customWidth="1"/>
    <col min="4667" max="4667" width="15.625" style="94" customWidth="1"/>
    <col min="4668" max="4668" width="10.625" style="94" customWidth="1"/>
    <col min="4669" max="4669" width="4" style="94" bestFit="1" customWidth="1"/>
    <col min="4670" max="4670" width="10.625" style="94" customWidth="1"/>
    <col min="4671" max="4671" width="15.625" style="94" customWidth="1"/>
    <col min="4672" max="4672" width="1.625" style="94" customWidth="1"/>
    <col min="4673" max="4673" width="9" style="94" customWidth="1"/>
    <col min="4674" max="4674" width="7.875" style="94" customWidth="1"/>
    <col min="4675" max="4676" width="1.625" style="94" customWidth="1"/>
    <col min="4677" max="4677" width="15.125" style="94" bestFit="1" customWidth="1"/>
    <col min="4678" max="4678" width="5.375" style="94" customWidth="1"/>
    <col min="4679" max="4679" width="15.625" style="94" customWidth="1"/>
    <col min="4680" max="4680" width="10.625" style="94" customWidth="1"/>
    <col min="4681" max="4681" width="4" style="94" bestFit="1" customWidth="1"/>
    <col min="4682" max="4682" width="10.625" style="94" customWidth="1"/>
    <col min="4683" max="4683" width="15.625" style="94" customWidth="1"/>
    <col min="4684" max="4684" width="1.625" style="94" customWidth="1"/>
    <col min="4685" max="4685" width="9" style="94" customWidth="1"/>
    <col min="4686" max="4686" width="7.875" style="94" customWidth="1"/>
    <col min="4687" max="4688" width="9" style="94"/>
    <col min="4689" max="4689" width="22.625" style="94" bestFit="1" customWidth="1"/>
    <col min="4690" max="4690" width="5.875" style="94" bestFit="1" customWidth="1"/>
    <col min="4691" max="4691" width="15.125" style="94" bestFit="1" customWidth="1"/>
    <col min="4692" max="4692" width="5.375" style="94" customWidth="1"/>
    <col min="4693" max="4693" width="15.625" style="94" customWidth="1"/>
    <col min="4694" max="4694" width="10.625" style="94" customWidth="1"/>
    <col min="4695" max="4695" width="4" style="94" bestFit="1" customWidth="1"/>
    <col min="4696" max="4696" width="10.625" style="94" customWidth="1"/>
    <col min="4697" max="4697" width="15.625" style="94" customWidth="1"/>
    <col min="4698" max="4698" width="1.625" style="94" customWidth="1"/>
    <col min="4699" max="4699" width="9" style="94" customWidth="1"/>
    <col min="4700" max="4700" width="7.875" style="94" customWidth="1"/>
    <col min="4701" max="4702" width="1.625" style="94" customWidth="1"/>
    <col min="4703" max="4703" width="15.125" style="94" bestFit="1" customWidth="1"/>
    <col min="4704" max="4704" width="5.375" style="94" customWidth="1"/>
    <col min="4705" max="4705" width="15.625" style="94" customWidth="1"/>
    <col min="4706" max="4706" width="10.625" style="94" customWidth="1"/>
    <col min="4707" max="4707" width="4" style="94" bestFit="1" customWidth="1"/>
    <col min="4708" max="4708" width="10.625" style="94" customWidth="1"/>
    <col min="4709" max="4709" width="15.625" style="94" customWidth="1"/>
    <col min="4710" max="4710" width="1.625" style="94" customWidth="1"/>
    <col min="4711" max="4711" width="9" style="94" customWidth="1"/>
    <col min="4712" max="4712" width="7.875" style="94" customWidth="1"/>
    <col min="4713" max="4714" width="9" style="94"/>
    <col min="4715" max="4715" width="22.625" style="94" bestFit="1" customWidth="1"/>
    <col min="4716" max="4716" width="5.875" style="94" bestFit="1" customWidth="1"/>
    <col min="4717" max="4717" width="15.125" style="94" bestFit="1" customWidth="1"/>
    <col min="4718" max="4718" width="5.375" style="94" customWidth="1"/>
    <col min="4719" max="4719" width="15.625" style="94" customWidth="1"/>
    <col min="4720" max="4720" width="10.625" style="94" customWidth="1"/>
    <col min="4721" max="4721" width="4" style="94" bestFit="1" customWidth="1"/>
    <col min="4722" max="4722" width="10.625" style="94" customWidth="1"/>
    <col min="4723" max="4723" width="15.625" style="94" customWidth="1"/>
    <col min="4724" max="4724" width="1.625" style="94" customWidth="1"/>
    <col min="4725" max="4725" width="9" style="94" customWidth="1"/>
    <col min="4726" max="4726" width="7.875" style="94" customWidth="1"/>
    <col min="4727" max="4728" width="1.625" style="94" customWidth="1"/>
    <col min="4729" max="4729" width="15.125" style="94" bestFit="1" customWidth="1"/>
    <col min="4730" max="4730" width="5.375" style="94" customWidth="1"/>
    <col min="4731" max="4731" width="15.625" style="94" customWidth="1"/>
    <col min="4732" max="4732" width="10.625" style="94" customWidth="1"/>
    <col min="4733" max="4733" width="4" style="94" bestFit="1" customWidth="1"/>
    <col min="4734" max="4734" width="10.625" style="94" customWidth="1"/>
    <col min="4735" max="4735" width="15.625" style="94" customWidth="1"/>
    <col min="4736" max="4736" width="1.625" style="94" customWidth="1"/>
    <col min="4737" max="4737" width="9" style="94" customWidth="1"/>
    <col min="4738" max="4738" width="7.875" style="94" customWidth="1"/>
    <col min="4739" max="4739" width="9" style="94"/>
    <col min="4740" max="4740" width="9" style="94" customWidth="1"/>
    <col min="4741" max="4745" width="15.625" style="94" customWidth="1"/>
    <col min="4746" max="4746" width="9" style="94"/>
    <col min="4747" max="4747" width="23.375" style="94" customWidth="1"/>
    <col min="4748" max="4866" width="9" style="94"/>
    <col min="4867" max="4867" width="22.625" style="94" bestFit="1" customWidth="1"/>
    <col min="4868" max="4868" width="5.875" style="94" bestFit="1" customWidth="1"/>
    <col min="4869" max="4869" width="15.125" style="94" bestFit="1" customWidth="1"/>
    <col min="4870" max="4870" width="5.375" style="94" customWidth="1"/>
    <col min="4871" max="4871" width="15.625" style="94" customWidth="1"/>
    <col min="4872" max="4872" width="10.625" style="94" customWidth="1"/>
    <col min="4873" max="4873" width="4" style="94" bestFit="1" customWidth="1"/>
    <col min="4874" max="4874" width="10.625" style="94" customWidth="1"/>
    <col min="4875" max="4875" width="15.625" style="94" customWidth="1"/>
    <col min="4876" max="4876" width="1.625" style="94" customWidth="1"/>
    <col min="4877" max="4877" width="9" style="94" customWidth="1"/>
    <col min="4878" max="4878" width="7.875" style="94" customWidth="1"/>
    <col min="4879" max="4880" width="1.625" style="94" customWidth="1"/>
    <col min="4881" max="4881" width="15.125" style="94" bestFit="1" customWidth="1"/>
    <col min="4882" max="4882" width="5.375" style="94" customWidth="1"/>
    <col min="4883" max="4883" width="15.625" style="94" customWidth="1"/>
    <col min="4884" max="4884" width="10.625" style="94" customWidth="1"/>
    <col min="4885" max="4885" width="4" style="94" bestFit="1" customWidth="1"/>
    <col min="4886" max="4886" width="10.625" style="94" customWidth="1"/>
    <col min="4887" max="4887" width="15.625" style="94" customWidth="1"/>
    <col min="4888" max="4888" width="1.625" style="94" customWidth="1"/>
    <col min="4889" max="4889" width="9" style="94" customWidth="1"/>
    <col min="4890" max="4890" width="7.875" style="94" customWidth="1"/>
    <col min="4891" max="4892" width="9" style="94"/>
    <col min="4893" max="4893" width="22.625" style="94" bestFit="1" customWidth="1"/>
    <col min="4894" max="4894" width="5.875" style="94" bestFit="1" customWidth="1"/>
    <col min="4895" max="4895" width="15.125" style="94" bestFit="1" customWidth="1"/>
    <col min="4896" max="4896" width="5.375" style="94" customWidth="1"/>
    <col min="4897" max="4897" width="15.625" style="94" customWidth="1"/>
    <col min="4898" max="4898" width="10.625" style="94" customWidth="1"/>
    <col min="4899" max="4899" width="4" style="94" bestFit="1" customWidth="1"/>
    <col min="4900" max="4900" width="10.625" style="94" customWidth="1"/>
    <col min="4901" max="4901" width="15.625" style="94" customWidth="1"/>
    <col min="4902" max="4902" width="1.625" style="94" customWidth="1"/>
    <col min="4903" max="4903" width="9" style="94" customWidth="1"/>
    <col min="4904" max="4904" width="7.875" style="94" customWidth="1"/>
    <col min="4905" max="4906" width="1.625" style="94" customWidth="1"/>
    <col min="4907" max="4907" width="15.125" style="94" bestFit="1" customWidth="1"/>
    <col min="4908" max="4908" width="5.375" style="94" customWidth="1"/>
    <col min="4909" max="4909" width="15.625" style="94" customWidth="1"/>
    <col min="4910" max="4910" width="10.625" style="94" customWidth="1"/>
    <col min="4911" max="4911" width="4" style="94" bestFit="1" customWidth="1"/>
    <col min="4912" max="4912" width="10.625" style="94" customWidth="1"/>
    <col min="4913" max="4913" width="15.625" style="94" customWidth="1"/>
    <col min="4914" max="4914" width="1.625" style="94" customWidth="1"/>
    <col min="4915" max="4915" width="9" style="94" customWidth="1"/>
    <col min="4916" max="4916" width="7.875" style="94" customWidth="1"/>
    <col min="4917" max="4918" width="9" style="94"/>
    <col min="4919" max="4919" width="22.625" style="94" bestFit="1" customWidth="1"/>
    <col min="4920" max="4920" width="5.875" style="94" bestFit="1" customWidth="1"/>
    <col min="4921" max="4921" width="15.125" style="94" bestFit="1" customWidth="1"/>
    <col min="4922" max="4922" width="5.375" style="94" customWidth="1"/>
    <col min="4923" max="4923" width="15.625" style="94" customWidth="1"/>
    <col min="4924" max="4924" width="10.625" style="94" customWidth="1"/>
    <col min="4925" max="4925" width="4" style="94" bestFit="1" customWidth="1"/>
    <col min="4926" max="4926" width="10.625" style="94" customWidth="1"/>
    <col min="4927" max="4927" width="15.625" style="94" customWidth="1"/>
    <col min="4928" max="4928" width="1.625" style="94" customWidth="1"/>
    <col min="4929" max="4929" width="9" style="94" customWidth="1"/>
    <col min="4930" max="4930" width="7.875" style="94" customWidth="1"/>
    <col min="4931" max="4932" width="1.625" style="94" customWidth="1"/>
    <col min="4933" max="4933" width="15.125" style="94" bestFit="1" customWidth="1"/>
    <col min="4934" max="4934" width="5.375" style="94" customWidth="1"/>
    <col min="4935" max="4935" width="15.625" style="94" customWidth="1"/>
    <col min="4936" max="4936" width="10.625" style="94" customWidth="1"/>
    <col min="4937" max="4937" width="4" style="94" bestFit="1" customWidth="1"/>
    <col min="4938" max="4938" width="10.625" style="94" customWidth="1"/>
    <col min="4939" max="4939" width="15.625" style="94" customWidth="1"/>
    <col min="4940" max="4940" width="1.625" style="94" customWidth="1"/>
    <col min="4941" max="4941" width="9" style="94" customWidth="1"/>
    <col min="4942" max="4942" width="7.875" style="94" customWidth="1"/>
    <col min="4943" max="4944" width="9" style="94"/>
    <col min="4945" max="4945" width="22.625" style="94" bestFit="1" customWidth="1"/>
    <col min="4946" max="4946" width="5.875" style="94" bestFit="1" customWidth="1"/>
    <col min="4947" max="4947" width="15.125" style="94" bestFit="1" customWidth="1"/>
    <col min="4948" max="4948" width="5.375" style="94" customWidth="1"/>
    <col min="4949" max="4949" width="15.625" style="94" customWidth="1"/>
    <col min="4950" max="4950" width="10.625" style="94" customWidth="1"/>
    <col min="4951" max="4951" width="4" style="94" bestFit="1" customWidth="1"/>
    <col min="4952" max="4952" width="10.625" style="94" customWidth="1"/>
    <col min="4953" max="4953" width="15.625" style="94" customWidth="1"/>
    <col min="4954" max="4954" width="1.625" style="94" customWidth="1"/>
    <col min="4955" max="4955" width="9" style="94" customWidth="1"/>
    <col min="4956" max="4956" width="7.875" style="94" customWidth="1"/>
    <col min="4957" max="4958" width="1.625" style="94" customWidth="1"/>
    <col min="4959" max="4959" width="15.125" style="94" bestFit="1" customWidth="1"/>
    <col min="4960" max="4960" width="5.375" style="94" customWidth="1"/>
    <col min="4961" max="4961" width="15.625" style="94" customWidth="1"/>
    <col min="4962" max="4962" width="10.625" style="94" customWidth="1"/>
    <col min="4963" max="4963" width="4" style="94" bestFit="1" customWidth="1"/>
    <col min="4964" max="4964" width="10.625" style="94" customWidth="1"/>
    <col min="4965" max="4965" width="15.625" style="94" customWidth="1"/>
    <col min="4966" max="4966" width="1.625" style="94" customWidth="1"/>
    <col min="4967" max="4967" width="9" style="94" customWidth="1"/>
    <col min="4968" max="4968" width="7.875" style="94" customWidth="1"/>
    <col min="4969" max="4970" width="9" style="94"/>
    <col min="4971" max="4971" width="22.625" style="94" bestFit="1" customWidth="1"/>
    <col min="4972" max="4972" width="5.875" style="94" bestFit="1" customWidth="1"/>
    <col min="4973" max="4973" width="15.125" style="94" bestFit="1" customWidth="1"/>
    <col min="4974" max="4974" width="5.375" style="94" customWidth="1"/>
    <col min="4975" max="4975" width="15.625" style="94" customWidth="1"/>
    <col min="4976" max="4976" width="10.625" style="94" customWidth="1"/>
    <col min="4977" max="4977" width="4" style="94" bestFit="1" customWidth="1"/>
    <col min="4978" max="4978" width="10.625" style="94" customWidth="1"/>
    <col min="4979" max="4979" width="15.625" style="94" customWidth="1"/>
    <col min="4980" max="4980" width="1.625" style="94" customWidth="1"/>
    <col min="4981" max="4981" width="9" style="94" customWidth="1"/>
    <col min="4982" max="4982" width="7.875" style="94" customWidth="1"/>
    <col min="4983" max="4984" width="1.625" style="94" customWidth="1"/>
    <col min="4985" max="4985" width="15.125" style="94" bestFit="1" customWidth="1"/>
    <col min="4986" max="4986" width="5.375" style="94" customWidth="1"/>
    <col min="4987" max="4987" width="15.625" style="94" customWidth="1"/>
    <col min="4988" max="4988" width="10.625" style="94" customWidth="1"/>
    <col min="4989" max="4989" width="4" style="94" bestFit="1" customWidth="1"/>
    <col min="4990" max="4990" width="10.625" style="94" customWidth="1"/>
    <col min="4991" max="4991" width="15.625" style="94" customWidth="1"/>
    <col min="4992" max="4992" width="1.625" style="94" customWidth="1"/>
    <col min="4993" max="4993" width="9" style="94" customWidth="1"/>
    <col min="4994" max="4994" width="7.875" style="94" customWidth="1"/>
    <col min="4995" max="4995" width="9" style="94"/>
    <col min="4996" max="4996" width="9" style="94" customWidth="1"/>
    <col min="4997" max="5001" width="15.625" style="94" customWidth="1"/>
    <col min="5002" max="5002" width="9" style="94"/>
    <col min="5003" max="5003" width="23.375" style="94" customWidth="1"/>
    <col min="5004" max="5122" width="9" style="94"/>
    <col min="5123" max="5123" width="22.625" style="94" bestFit="1" customWidth="1"/>
    <col min="5124" max="5124" width="5.875" style="94" bestFit="1" customWidth="1"/>
    <col min="5125" max="5125" width="15.125" style="94" bestFit="1" customWidth="1"/>
    <col min="5126" max="5126" width="5.375" style="94" customWidth="1"/>
    <col min="5127" max="5127" width="15.625" style="94" customWidth="1"/>
    <col min="5128" max="5128" width="10.625" style="94" customWidth="1"/>
    <col min="5129" max="5129" width="4" style="94" bestFit="1" customWidth="1"/>
    <col min="5130" max="5130" width="10.625" style="94" customWidth="1"/>
    <col min="5131" max="5131" width="15.625" style="94" customWidth="1"/>
    <col min="5132" max="5132" width="1.625" style="94" customWidth="1"/>
    <col min="5133" max="5133" width="9" style="94" customWidth="1"/>
    <col min="5134" max="5134" width="7.875" style="94" customWidth="1"/>
    <col min="5135" max="5136" width="1.625" style="94" customWidth="1"/>
    <col min="5137" max="5137" width="15.125" style="94" bestFit="1" customWidth="1"/>
    <col min="5138" max="5138" width="5.375" style="94" customWidth="1"/>
    <col min="5139" max="5139" width="15.625" style="94" customWidth="1"/>
    <col min="5140" max="5140" width="10.625" style="94" customWidth="1"/>
    <col min="5141" max="5141" width="4" style="94" bestFit="1" customWidth="1"/>
    <col min="5142" max="5142" width="10.625" style="94" customWidth="1"/>
    <col min="5143" max="5143" width="15.625" style="94" customWidth="1"/>
    <col min="5144" max="5144" width="1.625" style="94" customWidth="1"/>
    <col min="5145" max="5145" width="9" style="94" customWidth="1"/>
    <col min="5146" max="5146" width="7.875" style="94" customWidth="1"/>
    <col min="5147" max="5148" width="9" style="94"/>
    <col min="5149" max="5149" width="22.625" style="94" bestFit="1" customWidth="1"/>
    <col min="5150" max="5150" width="5.875" style="94" bestFit="1" customWidth="1"/>
    <col min="5151" max="5151" width="15.125" style="94" bestFit="1" customWidth="1"/>
    <col min="5152" max="5152" width="5.375" style="94" customWidth="1"/>
    <col min="5153" max="5153" width="15.625" style="94" customWidth="1"/>
    <col min="5154" max="5154" width="10.625" style="94" customWidth="1"/>
    <col min="5155" max="5155" width="4" style="94" bestFit="1" customWidth="1"/>
    <col min="5156" max="5156" width="10.625" style="94" customWidth="1"/>
    <col min="5157" max="5157" width="15.625" style="94" customWidth="1"/>
    <col min="5158" max="5158" width="1.625" style="94" customWidth="1"/>
    <col min="5159" max="5159" width="9" style="94" customWidth="1"/>
    <col min="5160" max="5160" width="7.875" style="94" customWidth="1"/>
    <col min="5161" max="5162" width="1.625" style="94" customWidth="1"/>
    <col min="5163" max="5163" width="15.125" style="94" bestFit="1" customWidth="1"/>
    <col min="5164" max="5164" width="5.375" style="94" customWidth="1"/>
    <col min="5165" max="5165" width="15.625" style="94" customWidth="1"/>
    <col min="5166" max="5166" width="10.625" style="94" customWidth="1"/>
    <col min="5167" max="5167" width="4" style="94" bestFit="1" customWidth="1"/>
    <col min="5168" max="5168" width="10.625" style="94" customWidth="1"/>
    <col min="5169" max="5169" width="15.625" style="94" customWidth="1"/>
    <col min="5170" max="5170" width="1.625" style="94" customWidth="1"/>
    <col min="5171" max="5171" width="9" style="94" customWidth="1"/>
    <col min="5172" max="5172" width="7.875" style="94" customWidth="1"/>
    <col min="5173" max="5174" width="9" style="94"/>
    <col min="5175" max="5175" width="22.625" style="94" bestFit="1" customWidth="1"/>
    <col min="5176" max="5176" width="5.875" style="94" bestFit="1" customWidth="1"/>
    <col min="5177" max="5177" width="15.125" style="94" bestFit="1" customWidth="1"/>
    <col min="5178" max="5178" width="5.375" style="94" customWidth="1"/>
    <col min="5179" max="5179" width="15.625" style="94" customWidth="1"/>
    <col min="5180" max="5180" width="10.625" style="94" customWidth="1"/>
    <col min="5181" max="5181" width="4" style="94" bestFit="1" customWidth="1"/>
    <col min="5182" max="5182" width="10.625" style="94" customWidth="1"/>
    <col min="5183" max="5183" width="15.625" style="94" customWidth="1"/>
    <col min="5184" max="5184" width="1.625" style="94" customWidth="1"/>
    <col min="5185" max="5185" width="9" style="94" customWidth="1"/>
    <col min="5186" max="5186" width="7.875" style="94" customWidth="1"/>
    <col min="5187" max="5188" width="1.625" style="94" customWidth="1"/>
    <col min="5189" max="5189" width="15.125" style="94" bestFit="1" customWidth="1"/>
    <col min="5190" max="5190" width="5.375" style="94" customWidth="1"/>
    <col min="5191" max="5191" width="15.625" style="94" customWidth="1"/>
    <col min="5192" max="5192" width="10.625" style="94" customWidth="1"/>
    <col min="5193" max="5193" width="4" style="94" bestFit="1" customWidth="1"/>
    <col min="5194" max="5194" width="10.625" style="94" customWidth="1"/>
    <col min="5195" max="5195" width="15.625" style="94" customWidth="1"/>
    <col min="5196" max="5196" width="1.625" style="94" customWidth="1"/>
    <col min="5197" max="5197" width="9" style="94" customWidth="1"/>
    <col min="5198" max="5198" width="7.875" style="94" customWidth="1"/>
    <col min="5199" max="5200" width="9" style="94"/>
    <col min="5201" max="5201" width="22.625" style="94" bestFit="1" customWidth="1"/>
    <col min="5202" max="5202" width="5.875" style="94" bestFit="1" customWidth="1"/>
    <col min="5203" max="5203" width="15.125" style="94" bestFit="1" customWidth="1"/>
    <col min="5204" max="5204" width="5.375" style="94" customWidth="1"/>
    <col min="5205" max="5205" width="15.625" style="94" customWidth="1"/>
    <col min="5206" max="5206" width="10.625" style="94" customWidth="1"/>
    <col min="5207" max="5207" width="4" style="94" bestFit="1" customWidth="1"/>
    <col min="5208" max="5208" width="10.625" style="94" customWidth="1"/>
    <col min="5209" max="5209" width="15.625" style="94" customWidth="1"/>
    <col min="5210" max="5210" width="1.625" style="94" customWidth="1"/>
    <col min="5211" max="5211" width="9" style="94" customWidth="1"/>
    <col min="5212" max="5212" width="7.875" style="94" customWidth="1"/>
    <col min="5213" max="5214" width="1.625" style="94" customWidth="1"/>
    <col min="5215" max="5215" width="15.125" style="94" bestFit="1" customWidth="1"/>
    <col min="5216" max="5216" width="5.375" style="94" customWidth="1"/>
    <col min="5217" max="5217" width="15.625" style="94" customWidth="1"/>
    <col min="5218" max="5218" width="10.625" style="94" customWidth="1"/>
    <col min="5219" max="5219" width="4" style="94" bestFit="1" customWidth="1"/>
    <col min="5220" max="5220" width="10.625" style="94" customWidth="1"/>
    <col min="5221" max="5221" width="15.625" style="94" customWidth="1"/>
    <col min="5222" max="5222" width="1.625" style="94" customWidth="1"/>
    <col min="5223" max="5223" width="9" style="94" customWidth="1"/>
    <col min="5224" max="5224" width="7.875" style="94" customWidth="1"/>
    <col min="5225" max="5226" width="9" style="94"/>
    <col min="5227" max="5227" width="22.625" style="94" bestFit="1" customWidth="1"/>
    <col min="5228" max="5228" width="5.875" style="94" bestFit="1" customWidth="1"/>
    <col min="5229" max="5229" width="15.125" style="94" bestFit="1" customWidth="1"/>
    <col min="5230" max="5230" width="5.375" style="94" customWidth="1"/>
    <col min="5231" max="5231" width="15.625" style="94" customWidth="1"/>
    <col min="5232" max="5232" width="10.625" style="94" customWidth="1"/>
    <col min="5233" max="5233" width="4" style="94" bestFit="1" customWidth="1"/>
    <col min="5234" max="5234" width="10.625" style="94" customWidth="1"/>
    <col min="5235" max="5235" width="15.625" style="94" customWidth="1"/>
    <col min="5236" max="5236" width="1.625" style="94" customWidth="1"/>
    <col min="5237" max="5237" width="9" style="94" customWidth="1"/>
    <col min="5238" max="5238" width="7.875" style="94" customWidth="1"/>
    <col min="5239" max="5240" width="1.625" style="94" customWidth="1"/>
    <col min="5241" max="5241" width="15.125" style="94" bestFit="1" customWidth="1"/>
    <col min="5242" max="5242" width="5.375" style="94" customWidth="1"/>
    <col min="5243" max="5243" width="15.625" style="94" customWidth="1"/>
    <col min="5244" max="5244" width="10.625" style="94" customWidth="1"/>
    <col min="5245" max="5245" width="4" style="94" bestFit="1" customWidth="1"/>
    <col min="5246" max="5246" width="10.625" style="94" customWidth="1"/>
    <col min="5247" max="5247" width="15.625" style="94" customWidth="1"/>
    <col min="5248" max="5248" width="1.625" style="94" customWidth="1"/>
    <col min="5249" max="5249" width="9" style="94" customWidth="1"/>
    <col min="5250" max="5250" width="7.875" style="94" customWidth="1"/>
    <col min="5251" max="5251" width="9" style="94"/>
    <col min="5252" max="5252" width="9" style="94" customWidth="1"/>
    <col min="5253" max="5257" width="15.625" style="94" customWidth="1"/>
    <col min="5258" max="5258" width="9" style="94"/>
    <col min="5259" max="5259" width="23.375" style="94" customWidth="1"/>
    <col min="5260" max="5378" width="9" style="94"/>
    <col min="5379" max="5379" width="22.625" style="94" bestFit="1" customWidth="1"/>
    <col min="5380" max="5380" width="5.875" style="94" bestFit="1" customWidth="1"/>
    <col min="5381" max="5381" width="15.125" style="94" bestFit="1" customWidth="1"/>
    <col min="5382" max="5382" width="5.375" style="94" customWidth="1"/>
    <col min="5383" max="5383" width="15.625" style="94" customWidth="1"/>
    <col min="5384" max="5384" width="10.625" style="94" customWidth="1"/>
    <col min="5385" max="5385" width="4" style="94" bestFit="1" customWidth="1"/>
    <col min="5386" max="5386" width="10.625" style="94" customWidth="1"/>
    <col min="5387" max="5387" width="15.625" style="94" customWidth="1"/>
    <col min="5388" max="5388" width="1.625" style="94" customWidth="1"/>
    <col min="5389" max="5389" width="9" style="94" customWidth="1"/>
    <col min="5390" max="5390" width="7.875" style="94" customWidth="1"/>
    <col min="5391" max="5392" width="1.625" style="94" customWidth="1"/>
    <col min="5393" max="5393" width="15.125" style="94" bestFit="1" customWidth="1"/>
    <col min="5394" max="5394" width="5.375" style="94" customWidth="1"/>
    <col min="5395" max="5395" width="15.625" style="94" customWidth="1"/>
    <col min="5396" max="5396" width="10.625" style="94" customWidth="1"/>
    <col min="5397" max="5397" width="4" style="94" bestFit="1" customWidth="1"/>
    <col min="5398" max="5398" width="10.625" style="94" customWidth="1"/>
    <col min="5399" max="5399" width="15.625" style="94" customWidth="1"/>
    <col min="5400" max="5400" width="1.625" style="94" customWidth="1"/>
    <col min="5401" max="5401" width="9" style="94" customWidth="1"/>
    <col min="5402" max="5402" width="7.875" style="94" customWidth="1"/>
    <col min="5403" max="5404" width="9" style="94"/>
    <col min="5405" max="5405" width="22.625" style="94" bestFit="1" customWidth="1"/>
    <col min="5406" max="5406" width="5.875" style="94" bestFit="1" customWidth="1"/>
    <col min="5407" max="5407" width="15.125" style="94" bestFit="1" customWidth="1"/>
    <col min="5408" max="5408" width="5.375" style="94" customWidth="1"/>
    <col min="5409" max="5409" width="15.625" style="94" customWidth="1"/>
    <col min="5410" max="5410" width="10.625" style="94" customWidth="1"/>
    <col min="5411" max="5411" width="4" style="94" bestFit="1" customWidth="1"/>
    <col min="5412" max="5412" width="10.625" style="94" customWidth="1"/>
    <col min="5413" max="5413" width="15.625" style="94" customWidth="1"/>
    <col min="5414" max="5414" width="1.625" style="94" customWidth="1"/>
    <col min="5415" max="5415" width="9" style="94" customWidth="1"/>
    <col min="5416" max="5416" width="7.875" style="94" customWidth="1"/>
    <col min="5417" max="5418" width="1.625" style="94" customWidth="1"/>
    <col min="5419" max="5419" width="15.125" style="94" bestFit="1" customWidth="1"/>
    <col min="5420" max="5420" width="5.375" style="94" customWidth="1"/>
    <col min="5421" max="5421" width="15.625" style="94" customWidth="1"/>
    <col min="5422" max="5422" width="10.625" style="94" customWidth="1"/>
    <col min="5423" max="5423" width="4" style="94" bestFit="1" customWidth="1"/>
    <col min="5424" max="5424" width="10.625" style="94" customWidth="1"/>
    <col min="5425" max="5425" width="15.625" style="94" customWidth="1"/>
    <col min="5426" max="5426" width="1.625" style="94" customWidth="1"/>
    <col min="5427" max="5427" width="9" style="94" customWidth="1"/>
    <col min="5428" max="5428" width="7.875" style="94" customWidth="1"/>
    <col min="5429" max="5430" width="9" style="94"/>
    <col min="5431" max="5431" width="22.625" style="94" bestFit="1" customWidth="1"/>
    <col min="5432" max="5432" width="5.875" style="94" bestFit="1" customWidth="1"/>
    <col min="5433" max="5433" width="15.125" style="94" bestFit="1" customWidth="1"/>
    <col min="5434" max="5434" width="5.375" style="94" customWidth="1"/>
    <col min="5435" max="5435" width="15.625" style="94" customWidth="1"/>
    <col min="5436" max="5436" width="10.625" style="94" customWidth="1"/>
    <col min="5437" max="5437" width="4" style="94" bestFit="1" customWidth="1"/>
    <col min="5438" max="5438" width="10.625" style="94" customWidth="1"/>
    <col min="5439" max="5439" width="15.625" style="94" customWidth="1"/>
    <col min="5440" max="5440" width="1.625" style="94" customWidth="1"/>
    <col min="5441" max="5441" width="9" style="94" customWidth="1"/>
    <col min="5442" max="5442" width="7.875" style="94" customWidth="1"/>
    <col min="5443" max="5444" width="1.625" style="94" customWidth="1"/>
    <col min="5445" max="5445" width="15.125" style="94" bestFit="1" customWidth="1"/>
    <col min="5446" max="5446" width="5.375" style="94" customWidth="1"/>
    <col min="5447" max="5447" width="15.625" style="94" customWidth="1"/>
    <col min="5448" max="5448" width="10.625" style="94" customWidth="1"/>
    <col min="5449" max="5449" width="4" style="94" bestFit="1" customWidth="1"/>
    <col min="5450" max="5450" width="10.625" style="94" customWidth="1"/>
    <col min="5451" max="5451" width="15.625" style="94" customWidth="1"/>
    <col min="5452" max="5452" width="1.625" style="94" customWidth="1"/>
    <col min="5453" max="5453" width="9" style="94" customWidth="1"/>
    <col min="5454" max="5454" width="7.875" style="94" customWidth="1"/>
    <col min="5455" max="5456" width="9" style="94"/>
    <col min="5457" max="5457" width="22.625" style="94" bestFit="1" customWidth="1"/>
    <col min="5458" max="5458" width="5.875" style="94" bestFit="1" customWidth="1"/>
    <col min="5459" max="5459" width="15.125" style="94" bestFit="1" customWidth="1"/>
    <col min="5460" max="5460" width="5.375" style="94" customWidth="1"/>
    <col min="5461" max="5461" width="15.625" style="94" customWidth="1"/>
    <col min="5462" max="5462" width="10.625" style="94" customWidth="1"/>
    <col min="5463" max="5463" width="4" style="94" bestFit="1" customWidth="1"/>
    <col min="5464" max="5464" width="10.625" style="94" customWidth="1"/>
    <col min="5465" max="5465" width="15.625" style="94" customWidth="1"/>
    <col min="5466" max="5466" width="1.625" style="94" customWidth="1"/>
    <col min="5467" max="5467" width="9" style="94" customWidth="1"/>
    <col min="5468" max="5468" width="7.875" style="94" customWidth="1"/>
    <col min="5469" max="5470" width="1.625" style="94" customWidth="1"/>
    <col min="5471" max="5471" width="15.125" style="94" bestFit="1" customWidth="1"/>
    <col min="5472" max="5472" width="5.375" style="94" customWidth="1"/>
    <col min="5473" max="5473" width="15.625" style="94" customWidth="1"/>
    <col min="5474" max="5474" width="10.625" style="94" customWidth="1"/>
    <col min="5475" max="5475" width="4" style="94" bestFit="1" customWidth="1"/>
    <col min="5476" max="5476" width="10.625" style="94" customWidth="1"/>
    <col min="5477" max="5477" width="15.625" style="94" customWidth="1"/>
    <col min="5478" max="5478" width="1.625" style="94" customWidth="1"/>
    <col min="5479" max="5479" width="9" style="94" customWidth="1"/>
    <col min="5480" max="5480" width="7.875" style="94" customWidth="1"/>
    <col min="5481" max="5482" width="9" style="94"/>
    <col min="5483" max="5483" width="22.625" style="94" bestFit="1" customWidth="1"/>
    <col min="5484" max="5484" width="5.875" style="94" bestFit="1" customWidth="1"/>
    <col min="5485" max="5485" width="15.125" style="94" bestFit="1" customWidth="1"/>
    <col min="5486" max="5486" width="5.375" style="94" customWidth="1"/>
    <col min="5487" max="5487" width="15.625" style="94" customWidth="1"/>
    <col min="5488" max="5488" width="10.625" style="94" customWidth="1"/>
    <col min="5489" max="5489" width="4" style="94" bestFit="1" customWidth="1"/>
    <col min="5490" max="5490" width="10.625" style="94" customWidth="1"/>
    <col min="5491" max="5491" width="15.625" style="94" customWidth="1"/>
    <col min="5492" max="5492" width="1.625" style="94" customWidth="1"/>
    <col min="5493" max="5493" width="9" style="94" customWidth="1"/>
    <col min="5494" max="5494" width="7.875" style="94" customWidth="1"/>
    <col min="5495" max="5496" width="1.625" style="94" customWidth="1"/>
    <col min="5497" max="5497" width="15.125" style="94" bestFit="1" customWidth="1"/>
    <col min="5498" max="5498" width="5.375" style="94" customWidth="1"/>
    <col min="5499" max="5499" width="15.625" style="94" customWidth="1"/>
    <col min="5500" max="5500" width="10.625" style="94" customWidth="1"/>
    <col min="5501" max="5501" width="4" style="94" bestFit="1" customWidth="1"/>
    <col min="5502" max="5502" width="10.625" style="94" customWidth="1"/>
    <col min="5503" max="5503" width="15.625" style="94" customWidth="1"/>
    <col min="5504" max="5504" width="1.625" style="94" customWidth="1"/>
    <col min="5505" max="5505" width="9" style="94" customWidth="1"/>
    <col min="5506" max="5506" width="7.875" style="94" customWidth="1"/>
    <col min="5507" max="5507" width="9" style="94"/>
    <col min="5508" max="5508" width="9" style="94" customWidth="1"/>
    <col min="5509" max="5513" width="15.625" style="94" customWidth="1"/>
    <col min="5514" max="5514" width="9" style="94"/>
    <col min="5515" max="5515" width="23.375" style="94" customWidth="1"/>
    <col min="5516" max="5634" width="9" style="94"/>
    <col min="5635" max="5635" width="22.625" style="94" bestFit="1" customWidth="1"/>
    <col min="5636" max="5636" width="5.875" style="94" bestFit="1" customWidth="1"/>
    <col min="5637" max="5637" width="15.125" style="94" bestFit="1" customWidth="1"/>
    <col min="5638" max="5638" width="5.375" style="94" customWidth="1"/>
    <col min="5639" max="5639" width="15.625" style="94" customWidth="1"/>
    <col min="5640" max="5640" width="10.625" style="94" customWidth="1"/>
    <col min="5641" max="5641" width="4" style="94" bestFit="1" customWidth="1"/>
    <col min="5642" max="5642" width="10.625" style="94" customWidth="1"/>
    <col min="5643" max="5643" width="15.625" style="94" customWidth="1"/>
    <col min="5644" max="5644" width="1.625" style="94" customWidth="1"/>
    <col min="5645" max="5645" width="9" style="94" customWidth="1"/>
    <col min="5646" max="5646" width="7.875" style="94" customWidth="1"/>
    <col min="5647" max="5648" width="1.625" style="94" customWidth="1"/>
    <col min="5649" max="5649" width="15.125" style="94" bestFit="1" customWidth="1"/>
    <col min="5650" max="5650" width="5.375" style="94" customWidth="1"/>
    <col min="5651" max="5651" width="15.625" style="94" customWidth="1"/>
    <col min="5652" max="5652" width="10.625" style="94" customWidth="1"/>
    <col min="5653" max="5653" width="4" style="94" bestFit="1" customWidth="1"/>
    <col min="5654" max="5654" width="10.625" style="94" customWidth="1"/>
    <col min="5655" max="5655" width="15.625" style="94" customWidth="1"/>
    <col min="5656" max="5656" width="1.625" style="94" customWidth="1"/>
    <col min="5657" max="5657" width="9" style="94" customWidth="1"/>
    <col min="5658" max="5658" width="7.875" style="94" customWidth="1"/>
    <col min="5659" max="5660" width="9" style="94"/>
    <col min="5661" max="5661" width="22.625" style="94" bestFit="1" customWidth="1"/>
    <col min="5662" max="5662" width="5.875" style="94" bestFit="1" customWidth="1"/>
    <col min="5663" max="5663" width="15.125" style="94" bestFit="1" customWidth="1"/>
    <col min="5664" max="5664" width="5.375" style="94" customWidth="1"/>
    <col min="5665" max="5665" width="15.625" style="94" customWidth="1"/>
    <col min="5666" max="5666" width="10.625" style="94" customWidth="1"/>
    <col min="5667" max="5667" width="4" style="94" bestFit="1" customWidth="1"/>
    <col min="5668" max="5668" width="10.625" style="94" customWidth="1"/>
    <col min="5669" max="5669" width="15.625" style="94" customWidth="1"/>
    <col min="5670" max="5670" width="1.625" style="94" customWidth="1"/>
    <col min="5671" max="5671" width="9" style="94" customWidth="1"/>
    <col min="5672" max="5672" width="7.875" style="94" customWidth="1"/>
    <col min="5673" max="5674" width="1.625" style="94" customWidth="1"/>
    <col min="5675" max="5675" width="15.125" style="94" bestFit="1" customWidth="1"/>
    <col min="5676" max="5676" width="5.375" style="94" customWidth="1"/>
    <col min="5677" max="5677" width="15.625" style="94" customWidth="1"/>
    <col min="5678" max="5678" width="10.625" style="94" customWidth="1"/>
    <col min="5679" max="5679" width="4" style="94" bestFit="1" customWidth="1"/>
    <col min="5680" max="5680" width="10.625" style="94" customWidth="1"/>
    <col min="5681" max="5681" width="15.625" style="94" customWidth="1"/>
    <col min="5682" max="5682" width="1.625" style="94" customWidth="1"/>
    <col min="5683" max="5683" width="9" style="94" customWidth="1"/>
    <col min="5684" max="5684" width="7.875" style="94" customWidth="1"/>
    <col min="5685" max="5686" width="9" style="94"/>
    <col min="5687" max="5687" width="22.625" style="94" bestFit="1" customWidth="1"/>
    <col min="5688" max="5688" width="5.875" style="94" bestFit="1" customWidth="1"/>
    <col min="5689" max="5689" width="15.125" style="94" bestFit="1" customWidth="1"/>
    <col min="5690" max="5690" width="5.375" style="94" customWidth="1"/>
    <col min="5691" max="5691" width="15.625" style="94" customWidth="1"/>
    <col min="5692" max="5692" width="10.625" style="94" customWidth="1"/>
    <col min="5693" max="5693" width="4" style="94" bestFit="1" customWidth="1"/>
    <col min="5694" max="5694" width="10.625" style="94" customWidth="1"/>
    <col min="5695" max="5695" width="15.625" style="94" customWidth="1"/>
    <col min="5696" max="5696" width="1.625" style="94" customWidth="1"/>
    <col min="5697" max="5697" width="9" style="94" customWidth="1"/>
    <col min="5698" max="5698" width="7.875" style="94" customWidth="1"/>
    <col min="5699" max="5700" width="1.625" style="94" customWidth="1"/>
    <col min="5701" max="5701" width="15.125" style="94" bestFit="1" customWidth="1"/>
    <col min="5702" max="5702" width="5.375" style="94" customWidth="1"/>
    <col min="5703" max="5703" width="15.625" style="94" customWidth="1"/>
    <col min="5704" max="5704" width="10.625" style="94" customWidth="1"/>
    <col min="5705" max="5705" width="4" style="94" bestFit="1" customWidth="1"/>
    <col min="5706" max="5706" width="10.625" style="94" customWidth="1"/>
    <col min="5707" max="5707" width="15.625" style="94" customWidth="1"/>
    <col min="5708" max="5708" width="1.625" style="94" customWidth="1"/>
    <col min="5709" max="5709" width="9" style="94" customWidth="1"/>
    <col min="5710" max="5710" width="7.875" style="94" customWidth="1"/>
    <col min="5711" max="5712" width="9" style="94"/>
    <col min="5713" max="5713" width="22.625" style="94" bestFit="1" customWidth="1"/>
    <col min="5714" max="5714" width="5.875" style="94" bestFit="1" customWidth="1"/>
    <col min="5715" max="5715" width="15.125" style="94" bestFit="1" customWidth="1"/>
    <col min="5716" max="5716" width="5.375" style="94" customWidth="1"/>
    <col min="5717" max="5717" width="15.625" style="94" customWidth="1"/>
    <col min="5718" max="5718" width="10.625" style="94" customWidth="1"/>
    <col min="5719" max="5719" width="4" style="94" bestFit="1" customWidth="1"/>
    <col min="5720" max="5720" width="10.625" style="94" customWidth="1"/>
    <col min="5721" max="5721" width="15.625" style="94" customWidth="1"/>
    <col min="5722" max="5722" width="1.625" style="94" customWidth="1"/>
    <col min="5723" max="5723" width="9" style="94" customWidth="1"/>
    <col min="5724" max="5724" width="7.875" style="94" customWidth="1"/>
    <col min="5725" max="5726" width="1.625" style="94" customWidth="1"/>
    <col min="5727" max="5727" width="15.125" style="94" bestFit="1" customWidth="1"/>
    <col min="5728" max="5728" width="5.375" style="94" customWidth="1"/>
    <col min="5729" max="5729" width="15.625" style="94" customWidth="1"/>
    <col min="5730" max="5730" width="10.625" style="94" customWidth="1"/>
    <col min="5731" max="5731" width="4" style="94" bestFit="1" customWidth="1"/>
    <col min="5732" max="5732" width="10.625" style="94" customWidth="1"/>
    <col min="5733" max="5733" width="15.625" style="94" customWidth="1"/>
    <col min="5734" max="5734" width="1.625" style="94" customWidth="1"/>
    <col min="5735" max="5735" width="9" style="94" customWidth="1"/>
    <col min="5736" max="5736" width="7.875" style="94" customWidth="1"/>
    <col min="5737" max="5738" width="9" style="94"/>
    <col min="5739" max="5739" width="22.625" style="94" bestFit="1" customWidth="1"/>
    <col min="5740" max="5740" width="5.875" style="94" bestFit="1" customWidth="1"/>
    <col min="5741" max="5741" width="15.125" style="94" bestFit="1" customWidth="1"/>
    <col min="5742" max="5742" width="5.375" style="94" customWidth="1"/>
    <col min="5743" max="5743" width="15.625" style="94" customWidth="1"/>
    <col min="5744" max="5744" width="10.625" style="94" customWidth="1"/>
    <col min="5745" max="5745" width="4" style="94" bestFit="1" customWidth="1"/>
    <col min="5746" max="5746" width="10.625" style="94" customWidth="1"/>
    <col min="5747" max="5747" width="15.625" style="94" customWidth="1"/>
    <col min="5748" max="5748" width="1.625" style="94" customWidth="1"/>
    <col min="5749" max="5749" width="9" style="94" customWidth="1"/>
    <col min="5750" max="5750" width="7.875" style="94" customWidth="1"/>
    <col min="5751" max="5752" width="1.625" style="94" customWidth="1"/>
    <col min="5753" max="5753" width="15.125" style="94" bestFit="1" customWidth="1"/>
    <col min="5754" max="5754" width="5.375" style="94" customWidth="1"/>
    <col min="5755" max="5755" width="15.625" style="94" customWidth="1"/>
    <col min="5756" max="5756" width="10.625" style="94" customWidth="1"/>
    <col min="5757" max="5757" width="4" style="94" bestFit="1" customWidth="1"/>
    <col min="5758" max="5758" width="10.625" style="94" customWidth="1"/>
    <col min="5759" max="5759" width="15.625" style="94" customWidth="1"/>
    <col min="5760" max="5760" width="1.625" style="94" customWidth="1"/>
    <col min="5761" max="5761" width="9" style="94" customWidth="1"/>
    <col min="5762" max="5762" width="7.875" style="94" customWidth="1"/>
    <col min="5763" max="5763" width="9" style="94"/>
    <col min="5764" max="5764" width="9" style="94" customWidth="1"/>
    <col min="5765" max="5769" width="15.625" style="94" customWidth="1"/>
    <col min="5770" max="5770" width="9" style="94"/>
    <col min="5771" max="5771" width="23.375" style="94" customWidth="1"/>
    <col min="5772" max="5890" width="9" style="94"/>
    <col min="5891" max="5891" width="22.625" style="94" bestFit="1" customWidth="1"/>
    <col min="5892" max="5892" width="5.875" style="94" bestFit="1" customWidth="1"/>
    <col min="5893" max="5893" width="15.125" style="94" bestFit="1" customWidth="1"/>
    <col min="5894" max="5894" width="5.375" style="94" customWidth="1"/>
    <col min="5895" max="5895" width="15.625" style="94" customWidth="1"/>
    <col min="5896" max="5896" width="10.625" style="94" customWidth="1"/>
    <col min="5897" max="5897" width="4" style="94" bestFit="1" customWidth="1"/>
    <col min="5898" max="5898" width="10.625" style="94" customWidth="1"/>
    <col min="5899" max="5899" width="15.625" style="94" customWidth="1"/>
    <col min="5900" max="5900" width="1.625" style="94" customWidth="1"/>
    <col min="5901" max="5901" width="9" style="94" customWidth="1"/>
    <col min="5902" max="5902" width="7.875" style="94" customWidth="1"/>
    <col min="5903" max="5904" width="1.625" style="94" customWidth="1"/>
    <col min="5905" max="5905" width="15.125" style="94" bestFit="1" customWidth="1"/>
    <col min="5906" max="5906" width="5.375" style="94" customWidth="1"/>
    <col min="5907" max="5907" width="15.625" style="94" customWidth="1"/>
    <col min="5908" max="5908" width="10.625" style="94" customWidth="1"/>
    <col min="5909" max="5909" width="4" style="94" bestFit="1" customWidth="1"/>
    <col min="5910" max="5910" width="10.625" style="94" customWidth="1"/>
    <col min="5911" max="5911" width="15.625" style="94" customWidth="1"/>
    <col min="5912" max="5912" width="1.625" style="94" customWidth="1"/>
    <col min="5913" max="5913" width="9" style="94" customWidth="1"/>
    <col min="5914" max="5914" width="7.875" style="94" customWidth="1"/>
    <col min="5915" max="5916" width="9" style="94"/>
    <col min="5917" max="5917" width="22.625" style="94" bestFit="1" customWidth="1"/>
    <col min="5918" max="5918" width="5.875" style="94" bestFit="1" customWidth="1"/>
    <col min="5919" max="5919" width="15.125" style="94" bestFit="1" customWidth="1"/>
    <col min="5920" max="5920" width="5.375" style="94" customWidth="1"/>
    <col min="5921" max="5921" width="15.625" style="94" customWidth="1"/>
    <col min="5922" max="5922" width="10.625" style="94" customWidth="1"/>
    <col min="5923" max="5923" width="4" style="94" bestFit="1" customWidth="1"/>
    <col min="5924" max="5924" width="10.625" style="94" customWidth="1"/>
    <col min="5925" max="5925" width="15.625" style="94" customWidth="1"/>
    <col min="5926" max="5926" width="1.625" style="94" customWidth="1"/>
    <col min="5927" max="5927" width="9" style="94" customWidth="1"/>
    <col min="5928" max="5928" width="7.875" style="94" customWidth="1"/>
    <col min="5929" max="5930" width="1.625" style="94" customWidth="1"/>
    <col min="5931" max="5931" width="15.125" style="94" bestFit="1" customWidth="1"/>
    <col min="5932" max="5932" width="5.375" style="94" customWidth="1"/>
    <col min="5933" max="5933" width="15.625" style="94" customWidth="1"/>
    <col min="5934" max="5934" width="10.625" style="94" customWidth="1"/>
    <col min="5935" max="5935" width="4" style="94" bestFit="1" customWidth="1"/>
    <col min="5936" max="5936" width="10.625" style="94" customWidth="1"/>
    <col min="5937" max="5937" width="15.625" style="94" customWidth="1"/>
    <col min="5938" max="5938" width="1.625" style="94" customWidth="1"/>
    <col min="5939" max="5939" width="9" style="94" customWidth="1"/>
    <col min="5940" max="5940" width="7.875" style="94" customWidth="1"/>
    <col min="5941" max="5942" width="9" style="94"/>
    <col min="5943" max="5943" width="22.625" style="94" bestFit="1" customWidth="1"/>
    <col min="5944" max="5944" width="5.875" style="94" bestFit="1" customWidth="1"/>
    <col min="5945" max="5945" width="15.125" style="94" bestFit="1" customWidth="1"/>
    <col min="5946" max="5946" width="5.375" style="94" customWidth="1"/>
    <col min="5947" max="5947" width="15.625" style="94" customWidth="1"/>
    <col min="5948" max="5948" width="10.625" style="94" customWidth="1"/>
    <col min="5949" max="5949" width="4" style="94" bestFit="1" customWidth="1"/>
    <col min="5950" max="5950" width="10.625" style="94" customWidth="1"/>
    <col min="5951" max="5951" width="15.625" style="94" customWidth="1"/>
    <col min="5952" max="5952" width="1.625" style="94" customWidth="1"/>
    <col min="5953" max="5953" width="9" style="94" customWidth="1"/>
    <col min="5954" max="5954" width="7.875" style="94" customWidth="1"/>
    <col min="5955" max="5956" width="1.625" style="94" customWidth="1"/>
    <col min="5957" max="5957" width="15.125" style="94" bestFit="1" customWidth="1"/>
    <col min="5958" max="5958" width="5.375" style="94" customWidth="1"/>
    <col min="5959" max="5959" width="15.625" style="94" customWidth="1"/>
    <col min="5960" max="5960" width="10.625" style="94" customWidth="1"/>
    <col min="5961" max="5961" width="4" style="94" bestFit="1" customWidth="1"/>
    <col min="5962" max="5962" width="10.625" style="94" customWidth="1"/>
    <col min="5963" max="5963" width="15.625" style="94" customWidth="1"/>
    <col min="5964" max="5964" width="1.625" style="94" customWidth="1"/>
    <col min="5965" max="5965" width="9" style="94" customWidth="1"/>
    <col min="5966" max="5966" width="7.875" style="94" customWidth="1"/>
    <col min="5967" max="5968" width="9" style="94"/>
    <col min="5969" max="5969" width="22.625" style="94" bestFit="1" customWidth="1"/>
    <col min="5970" max="5970" width="5.875" style="94" bestFit="1" customWidth="1"/>
    <col min="5971" max="5971" width="15.125" style="94" bestFit="1" customWidth="1"/>
    <col min="5972" max="5972" width="5.375" style="94" customWidth="1"/>
    <col min="5973" max="5973" width="15.625" style="94" customWidth="1"/>
    <col min="5974" max="5974" width="10.625" style="94" customWidth="1"/>
    <col min="5975" max="5975" width="4" style="94" bestFit="1" customWidth="1"/>
    <col min="5976" max="5976" width="10.625" style="94" customWidth="1"/>
    <col min="5977" max="5977" width="15.625" style="94" customWidth="1"/>
    <col min="5978" max="5978" width="1.625" style="94" customWidth="1"/>
    <col min="5979" max="5979" width="9" style="94" customWidth="1"/>
    <col min="5980" max="5980" width="7.875" style="94" customWidth="1"/>
    <col min="5981" max="5982" width="1.625" style="94" customWidth="1"/>
    <col min="5983" max="5983" width="15.125" style="94" bestFit="1" customWidth="1"/>
    <col min="5984" max="5984" width="5.375" style="94" customWidth="1"/>
    <col min="5985" max="5985" width="15.625" style="94" customWidth="1"/>
    <col min="5986" max="5986" width="10.625" style="94" customWidth="1"/>
    <col min="5987" max="5987" width="4" style="94" bestFit="1" customWidth="1"/>
    <col min="5988" max="5988" width="10.625" style="94" customWidth="1"/>
    <col min="5989" max="5989" width="15.625" style="94" customWidth="1"/>
    <col min="5990" max="5990" width="1.625" style="94" customWidth="1"/>
    <col min="5991" max="5991" width="9" style="94" customWidth="1"/>
    <col min="5992" max="5992" width="7.875" style="94" customWidth="1"/>
    <col min="5993" max="5994" width="9" style="94"/>
    <col min="5995" max="5995" width="22.625" style="94" bestFit="1" customWidth="1"/>
    <col min="5996" max="5996" width="5.875" style="94" bestFit="1" customWidth="1"/>
    <col min="5997" max="5997" width="15.125" style="94" bestFit="1" customWidth="1"/>
    <col min="5998" max="5998" width="5.375" style="94" customWidth="1"/>
    <col min="5999" max="5999" width="15.625" style="94" customWidth="1"/>
    <col min="6000" max="6000" width="10.625" style="94" customWidth="1"/>
    <col min="6001" max="6001" width="4" style="94" bestFit="1" customWidth="1"/>
    <col min="6002" max="6002" width="10.625" style="94" customWidth="1"/>
    <col min="6003" max="6003" width="15.625" style="94" customWidth="1"/>
    <col min="6004" max="6004" width="1.625" style="94" customWidth="1"/>
    <col min="6005" max="6005" width="9" style="94" customWidth="1"/>
    <col min="6006" max="6006" width="7.875" style="94" customWidth="1"/>
    <col min="6007" max="6008" width="1.625" style="94" customWidth="1"/>
    <col min="6009" max="6009" width="15.125" style="94" bestFit="1" customWidth="1"/>
    <col min="6010" max="6010" width="5.375" style="94" customWidth="1"/>
    <col min="6011" max="6011" width="15.625" style="94" customWidth="1"/>
    <col min="6012" max="6012" width="10.625" style="94" customWidth="1"/>
    <col min="6013" max="6013" width="4" style="94" bestFit="1" customWidth="1"/>
    <col min="6014" max="6014" width="10.625" style="94" customWidth="1"/>
    <col min="6015" max="6015" width="15.625" style="94" customWidth="1"/>
    <col min="6016" max="6016" width="1.625" style="94" customWidth="1"/>
    <col min="6017" max="6017" width="9" style="94" customWidth="1"/>
    <col min="6018" max="6018" width="7.875" style="94" customWidth="1"/>
    <col min="6019" max="6019" width="9" style="94"/>
    <col min="6020" max="6020" width="9" style="94" customWidth="1"/>
    <col min="6021" max="6025" width="15.625" style="94" customWidth="1"/>
    <col min="6026" max="6026" width="9" style="94"/>
    <col min="6027" max="6027" width="23.375" style="94" customWidth="1"/>
    <col min="6028" max="6146" width="9" style="94"/>
    <col min="6147" max="6147" width="22.625" style="94" bestFit="1" customWidth="1"/>
    <col min="6148" max="6148" width="5.875" style="94" bestFit="1" customWidth="1"/>
    <col min="6149" max="6149" width="15.125" style="94" bestFit="1" customWidth="1"/>
    <col min="6150" max="6150" width="5.375" style="94" customWidth="1"/>
    <col min="6151" max="6151" width="15.625" style="94" customWidth="1"/>
    <col min="6152" max="6152" width="10.625" style="94" customWidth="1"/>
    <col min="6153" max="6153" width="4" style="94" bestFit="1" customWidth="1"/>
    <col min="6154" max="6154" width="10.625" style="94" customWidth="1"/>
    <col min="6155" max="6155" width="15.625" style="94" customWidth="1"/>
    <col min="6156" max="6156" width="1.625" style="94" customWidth="1"/>
    <col min="6157" max="6157" width="9" style="94" customWidth="1"/>
    <col min="6158" max="6158" width="7.875" style="94" customWidth="1"/>
    <col min="6159" max="6160" width="1.625" style="94" customWidth="1"/>
    <col min="6161" max="6161" width="15.125" style="94" bestFit="1" customWidth="1"/>
    <col min="6162" max="6162" width="5.375" style="94" customWidth="1"/>
    <col min="6163" max="6163" width="15.625" style="94" customWidth="1"/>
    <col min="6164" max="6164" width="10.625" style="94" customWidth="1"/>
    <col min="6165" max="6165" width="4" style="94" bestFit="1" customWidth="1"/>
    <col min="6166" max="6166" width="10.625" style="94" customWidth="1"/>
    <col min="6167" max="6167" width="15.625" style="94" customWidth="1"/>
    <col min="6168" max="6168" width="1.625" style="94" customWidth="1"/>
    <col min="6169" max="6169" width="9" style="94" customWidth="1"/>
    <col min="6170" max="6170" width="7.875" style="94" customWidth="1"/>
    <col min="6171" max="6172" width="9" style="94"/>
    <col min="6173" max="6173" width="22.625" style="94" bestFit="1" customWidth="1"/>
    <col min="6174" max="6174" width="5.875" style="94" bestFit="1" customWidth="1"/>
    <col min="6175" max="6175" width="15.125" style="94" bestFit="1" customWidth="1"/>
    <col min="6176" max="6176" width="5.375" style="94" customWidth="1"/>
    <col min="6177" max="6177" width="15.625" style="94" customWidth="1"/>
    <col min="6178" max="6178" width="10.625" style="94" customWidth="1"/>
    <col min="6179" max="6179" width="4" style="94" bestFit="1" customWidth="1"/>
    <col min="6180" max="6180" width="10.625" style="94" customWidth="1"/>
    <col min="6181" max="6181" width="15.625" style="94" customWidth="1"/>
    <col min="6182" max="6182" width="1.625" style="94" customWidth="1"/>
    <col min="6183" max="6183" width="9" style="94" customWidth="1"/>
    <col min="6184" max="6184" width="7.875" style="94" customWidth="1"/>
    <col min="6185" max="6186" width="1.625" style="94" customWidth="1"/>
    <col min="6187" max="6187" width="15.125" style="94" bestFit="1" customWidth="1"/>
    <col min="6188" max="6188" width="5.375" style="94" customWidth="1"/>
    <col min="6189" max="6189" width="15.625" style="94" customWidth="1"/>
    <col min="6190" max="6190" width="10.625" style="94" customWidth="1"/>
    <col min="6191" max="6191" width="4" style="94" bestFit="1" customWidth="1"/>
    <col min="6192" max="6192" width="10.625" style="94" customWidth="1"/>
    <col min="6193" max="6193" width="15.625" style="94" customWidth="1"/>
    <col min="6194" max="6194" width="1.625" style="94" customWidth="1"/>
    <col min="6195" max="6195" width="9" style="94" customWidth="1"/>
    <col min="6196" max="6196" width="7.875" style="94" customWidth="1"/>
    <col min="6197" max="6198" width="9" style="94"/>
    <col min="6199" max="6199" width="22.625" style="94" bestFit="1" customWidth="1"/>
    <col min="6200" max="6200" width="5.875" style="94" bestFit="1" customWidth="1"/>
    <col min="6201" max="6201" width="15.125" style="94" bestFit="1" customWidth="1"/>
    <col min="6202" max="6202" width="5.375" style="94" customWidth="1"/>
    <col min="6203" max="6203" width="15.625" style="94" customWidth="1"/>
    <col min="6204" max="6204" width="10.625" style="94" customWidth="1"/>
    <col min="6205" max="6205" width="4" style="94" bestFit="1" customWidth="1"/>
    <col min="6206" max="6206" width="10.625" style="94" customWidth="1"/>
    <col min="6207" max="6207" width="15.625" style="94" customWidth="1"/>
    <col min="6208" max="6208" width="1.625" style="94" customWidth="1"/>
    <col min="6209" max="6209" width="9" style="94" customWidth="1"/>
    <col min="6210" max="6210" width="7.875" style="94" customWidth="1"/>
    <col min="6211" max="6212" width="1.625" style="94" customWidth="1"/>
    <col min="6213" max="6213" width="15.125" style="94" bestFit="1" customWidth="1"/>
    <col min="6214" max="6214" width="5.375" style="94" customWidth="1"/>
    <col min="6215" max="6215" width="15.625" style="94" customWidth="1"/>
    <col min="6216" max="6216" width="10.625" style="94" customWidth="1"/>
    <col min="6217" max="6217" width="4" style="94" bestFit="1" customWidth="1"/>
    <col min="6218" max="6218" width="10.625" style="94" customWidth="1"/>
    <col min="6219" max="6219" width="15.625" style="94" customWidth="1"/>
    <col min="6220" max="6220" width="1.625" style="94" customWidth="1"/>
    <col min="6221" max="6221" width="9" style="94" customWidth="1"/>
    <col min="6222" max="6222" width="7.875" style="94" customWidth="1"/>
    <col min="6223" max="6224" width="9" style="94"/>
    <col min="6225" max="6225" width="22.625" style="94" bestFit="1" customWidth="1"/>
    <col min="6226" max="6226" width="5.875" style="94" bestFit="1" customWidth="1"/>
    <col min="6227" max="6227" width="15.125" style="94" bestFit="1" customWidth="1"/>
    <col min="6228" max="6228" width="5.375" style="94" customWidth="1"/>
    <col min="6229" max="6229" width="15.625" style="94" customWidth="1"/>
    <col min="6230" max="6230" width="10.625" style="94" customWidth="1"/>
    <col min="6231" max="6231" width="4" style="94" bestFit="1" customWidth="1"/>
    <col min="6232" max="6232" width="10.625" style="94" customWidth="1"/>
    <col min="6233" max="6233" width="15.625" style="94" customWidth="1"/>
    <col min="6234" max="6234" width="1.625" style="94" customWidth="1"/>
    <col min="6235" max="6235" width="9" style="94" customWidth="1"/>
    <col min="6236" max="6236" width="7.875" style="94" customWidth="1"/>
    <col min="6237" max="6238" width="1.625" style="94" customWidth="1"/>
    <col min="6239" max="6239" width="15.125" style="94" bestFit="1" customWidth="1"/>
    <col min="6240" max="6240" width="5.375" style="94" customWidth="1"/>
    <col min="6241" max="6241" width="15.625" style="94" customWidth="1"/>
    <col min="6242" max="6242" width="10.625" style="94" customWidth="1"/>
    <col min="6243" max="6243" width="4" style="94" bestFit="1" customWidth="1"/>
    <col min="6244" max="6244" width="10.625" style="94" customWidth="1"/>
    <col min="6245" max="6245" width="15.625" style="94" customWidth="1"/>
    <col min="6246" max="6246" width="1.625" style="94" customWidth="1"/>
    <col min="6247" max="6247" width="9" style="94" customWidth="1"/>
    <col min="6248" max="6248" width="7.875" style="94" customWidth="1"/>
    <col min="6249" max="6250" width="9" style="94"/>
    <col min="6251" max="6251" width="22.625" style="94" bestFit="1" customWidth="1"/>
    <col min="6252" max="6252" width="5.875" style="94" bestFit="1" customWidth="1"/>
    <col min="6253" max="6253" width="15.125" style="94" bestFit="1" customWidth="1"/>
    <col min="6254" max="6254" width="5.375" style="94" customWidth="1"/>
    <col min="6255" max="6255" width="15.625" style="94" customWidth="1"/>
    <col min="6256" max="6256" width="10.625" style="94" customWidth="1"/>
    <col min="6257" max="6257" width="4" style="94" bestFit="1" customWidth="1"/>
    <col min="6258" max="6258" width="10.625" style="94" customWidth="1"/>
    <col min="6259" max="6259" width="15.625" style="94" customWidth="1"/>
    <col min="6260" max="6260" width="1.625" style="94" customWidth="1"/>
    <col min="6261" max="6261" width="9" style="94" customWidth="1"/>
    <col min="6262" max="6262" width="7.875" style="94" customWidth="1"/>
    <col min="6263" max="6264" width="1.625" style="94" customWidth="1"/>
    <col min="6265" max="6265" width="15.125" style="94" bestFit="1" customWidth="1"/>
    <col min="6266" max="6266" width="5.375" style="94" customWidth="1"/>
    <col min="6267" max="6267" width="15.625" style="94" customWidth="1"/>
    <col min="6268" max="6268" width="10.625" style="94" customWidth="1"/>
    <col min="6269" max="6269" width="4" style="94" bestFit="1" customWidth="1"/>
    <col min="6270" max="6270" width="10.625" style="94" customWidth="1"/>
    <col min="6271" max="6271" width="15.625" style="94" customWidth="1"/>
    <col min="6272" max="6272" width="1.625" style="94" customWidth="1"/>
    <col min="6273" max="6273" width="9" style="94" customWidth="1"/>
    <col min="6274" max="6274" width="7.875" style="94" customWidth="1"/>
    <col min="6275" max="6275" width="9" style="94"/>
    <col min="6276" max="6276" width="9" style="94" customWidth="1"/>
    <col min="6277" max="6281" width="15.625" style="94" customWidth="1"/>
    <col min="6282" max="6282" width="9" style="94"/>
    <col min="6283" max="6283" width="23.375" style="94" customWidth="1"/>
    <col min="6284" max="6402" width="9" style="94"/>
    <col min="6403" max="6403" width="22.625" style="94" bestFit="1" customWidth="1"/>
    <col min="6404" max="6404" width="5.875" style="94" bestFit="1" customWidth="1"/>
    <col min="6405" max="6405" width="15.125" style="94" bestFit="1" customWidth="1"/>
    <col min="6406" max="6406" width="5.375" style="94" customWidth="1"/>
    <col min="6407" max="6407" width="15.625" style="94" customWidth="1"/>
    <col min="6408" max="6408" width="10.625" style="94" customWidth="1"/>
    <col min="6409" max="6409" width="4" style="94" bestFit="1" customWidth="1"/>
    <col min="6410" max="6410" width="10.625" style="94" customWidth="1"/>
    <col min="6411" max="6411" width="15.625" style="94" customWidth="1"/>
    <col min="6412" max="6412" width="1.625" style="94" customWidth="1"/>
    <col min="6413" max="6413" width="9" style="94" customWidth="1"/>
    <col min="6414" max="6414" width="7.875" style="94" customWidth="1"/>
    <col min="6415" max="6416" width="1.625" style="94" customWidth="1"/>
    <col min="6417" max="6417" width="15.125" style="94" bestFit="1" customWidth="1"/>
    <col min="6418" max="6418" width="5.375" style="94" customWidth="1"/>
    <col min="6419" max="6419" width="15.625" style="94" customWidth="1"/>
    <col min="6420" max="6420" width="10.625" style="94" customWidth="1"/>
    <col min="6421" max="6421" width="4" style="94" bestFit="1" customWidth="1"/>
    <col min="6422" max="6422" width="10.625" style="94" customWidth="1"/>
    <col min="6423" max="6423" width="15.625" style="94" customWidth="1"/>
    <col min="6424" max="6424" width="1.625" style="94" customWidth="1"/>
    <col min="6425" max="6425" width="9" style="94" customWidth="1"/>
    <col min="6426" max="6426" width="7.875" style="94" customWidth="1"/>
    <col min="6427" max="6428" width="9" style="94"/>
    <col min="6429" max="6429" width="22.625" style="94" bestFit="1" customWidth="1"/>
    <col min="6430" max="6430" width="5.875" style="94" bestFit="1" customWidth="1"/>
    <col min="6431" max="6431" width="15.125" style="94" bestFit="1" customWidth="1"/>
    <col min="6432" max="6432" width="5.375" style="94" customWidth="1"/>
    <col min="6433" max="6433" width="15.625" style="94" customWidth="1"/>
    <col min="6434" max="6434" width="10.625" style="94" customWidth="1"/>
    <col min="6435" max="6435" width="4" style="94" bestFit="1" customWidth="1"/>
    <col min="6436" max="6436" width="10.625" style="94" customWidth="1"/>
    <col min="6437" max="6437" width="15.625" style="94" customWidth="1"/>
    <col min="6438" max="6438" width="1.625" style="94" customWidth="1"/>
    <col min="6439" max="6439" width="9" style="94" customWidth="1"/>
    <col min="6440" max="6440" width="7.875" style="94" customWidth="1"/>
    <col min="6441" max="6442" width="1.625" style="94" customWidth="1"/>
    <col min="6443" max="6443" width="15.125" style="94" bestFit="1" customWidth="1"/>
    <col min="6444" max="6444" width="5.375" style="94" customWidth="1"/>
    <col min="6445" max="6445" width="15.625" style="94" customWidth="1"/>
    <col min="6446" max="6446" width="10.625" style="94" customWidth="1"/>
    <col min="6447" max="6447" width="4" style="94" bestFit="1" customWidth="1"/>
    <col min="6448" max="6448" width="10.625" style="94" customWidth="1"/>
    <col min="6449" max="6449" width="15.625" style="94" customWidth="1"/>
    <col min="6450" max="6450" width="1.625" style="94" customWidth="1"/>
    <col min="6451" max="6451" width="9" style="94" customWidth="1"/>
    <col min="6452" max="6452" width="7.875" style="94" customWidth="1"/>
    <col min="6453" max="6454" width="9" style="94"/>
    <col min="6455" max="6455" width="22.625" style="94" bestFit="1" customWidth="1"/>
    <col min="6456" max="6456" width="5.875" style="94" bestFit="1" customWidth="1"/>
    <col min="6457" max="6457" width="15.125" style="94" bestFit="1" customWidth="1"/>
    <col min="6458" max="6458" width="5.375" style="94" customWidth="1"/>
    <col min="6459" max="6459" width="15.625" style="94" customWidth="1"/>
    <col min="6460" max="6460" width="10.625" style="94" customWidth="1"/>
    <col min="6461" max="6461" width="4" style="94" bestFit="1" customWidth="1"/>
    <col min="6462" max="6462" width="10.625" style="94" customWidth="1"/>
    <col min="6463" max="6463" width="15.625" style="94" customWidth="1"/>
    <col min="6464" max="6464" width="1.625" style="94" customWidth="1"/>
    <col min="6465" max="6465" width="9" style="94" customWidth="1"/>
    <col min="6466" max="6466" width="7.875" style="94" customWidth="1"/>
    <col min="6467" max="6468" width="1.625" style="94" customWidth="1"/>
    <col min="6469" max="6469" width="15.125" style="94" bestFit="1" customWidth="1"/>
    <col min="6470" max="6470" width="5.375" style="94" customWidth="1"/>
    <col min="6471" max="6471" width="15.625" style="94" customWidth="1"/>
    <col min="6472" max="6472" width="10.625" style="94" customWidth="1"/>
    <col min="6473" max="6473" width="4" style="94" bestFit="1" customWidth="1"/>
    <col min="6474" max="6474" width="10.625" style="94" customWidth="1"/>
    <col min="6475" max="6475" width="15.625" style="94" customWidth="1"/>
    <col min="6476" max="6476" width="1.625" style="94" customWidth="1"/>
    <col min="6477" max="6477" width="9" style="94" customWidth="1"/>
    <col min="6478" max="6478" width="7.875" style="94" customWidth="1"/>
    <col min="6479" max="6480" width="9" style="94"/>
    <col min="6481" max="6481" width="22.625" style="94" bestFit="1" customWidth="1"/>
    <col min="6482" max="6482" width="5.875" style="94" bestFit="1" customWidth="1"/>
    <col min="6483" max="6483" width="15.125" style="94" bestFit="1" customWidth="1"/>
    <col min="6484" max="6484" width="5.375" style="94" customWidth="1"/>
    <col min="6485" max="6485" width="15.625" style="94" customWidth="1"/>
    <col min="6486" max="6486" width="10.625" style="94" customWidth="1"/>
    <col min="6487" max="6487" width="4" style="94" bestFit="1" customWidth="1"/>
    <col min="6488" max="6488" width="10.625" style="94" customWidth="1"/>
    <col min="6489" max="6489" width="15.625" style="94" customWidth="1"/>
    <col min="6490" max="6490" width="1.625" style="94" customWidth="1"/>
    <col min="6491" max="6491" width="9" style="94" customWidth="1"/>
    <col min="6492" max="6492" width="7.875" style="94" customWidth="1"/>
    <col min="6493" max="6494" width="1.625" style="94" customWidth="1"/>
    <col min="6495" max="6495" width="15.125" style="94" bestFit="1" customWidth="1"/>
    <col min="6496" max="6496" width="5.375" style="94" customWidth="1"/>
    <col min="6497" max="6497" width="15.625" style="94" customWidth="1"/>
    <col min="6498" max="6498" width="10.625" style="94" customWidth="1"/>
    <col min="6499" max="6499" width="4" style="94" bestFit="1" customWidth="1"/>
    <col min="6500" max="6500" width="10.625" style="94" customWidth="1"/>
    <col min="6501" max="6501" width="15.625" style="94" customWidth="1"/>
    <col min="6502" max="6502" width="1.625" style="94" customWidth="1"/>
    <col min="6503" max="6503" width="9" style="94" customWidth="1"/>
    <col min="6504" max="6504" width="7.875" style="94" customWidth="1"/>
    <col min="6505" max="6506" width="9" style="94"/>
    <col min="6507" max="6507" width="22.625" style="94" bestFit="1" customWidth="1"/>
    <col min="6508" max="6508" width="5.875" style="94" bestFit="1" customWidth="1"/>
    <col min="6509" max="6509" width="15.125" style="94" bestFit="1" customWidth="1"/>
    <col min="6510" max="6510" width="5.375" style="94" customWidth="1"/>
    <col min="6511" max="6511" width="15.625" style="94" customWidth="1"/>
    <col min="6512" max="6512" width="10.625" style="94" customWidth="1"/>
    <col min="6513" max="6513" width="4" style="94" bestFit="1" customWidth="1"/>
    <col min="6514" max="6514" width="10.625" style="94" customWidth="1"/>
    <col min="6515" max="6515" width="15.625" style="94" customWidth="1"/>
    <col min="6516" max="6516" width="1.625" style="94" customWidth="1"/>
    <col min="6517" max="6517" width="9" style="94" customWidth="1"/>
    <col min="6518" max="6518" width="7.875" style="94" customWidth="1"/>
    <col min="6519" max="6520" width="1.625" style="94" customWidth="1"/>
    <col min="6521" max="6521" width="15.125" style="94" bestFit="1" customWidth="1"/>
    <col min="6522" max="6522" width="5.375" style="94" customWidth="1"/>
    <col min="6523" max="6523" width="15.625" style="94" customWidth="1"/>
    <col min="6524" max="6524" width="10.625" style="94" customWidth="1"/>
    <col min="6525" max="6525" width="4" style="94" bestFit="1" customWidth="1"/>
    <col min="6526" max="6526" width="10.625" style="94" customWidth="1"/>
    <col min="6527" max="6527" width="15.625" style="94" customWidth="1"/>
    <col min="6528" max="6528" width="1.625" style="94" customWidth="1"/>
    <col min="6529" max="6529" width="9" style="94" customWidth="1"/>
    <col min="6530" max="6530" width="7.875" style="94" customWidth="1"/>
    <col min="6531" max="6531" width="9" style="94"/>
    <col min="6532" max="6532" width="9" style="94" customWidth="1"/>
    <col min="6533" max="6537" width="15.625" style="94" customWidth="1"/>
    <col min="6538" max="6538" width="9" style="94"/>
    <col min="6539" max="6539" width="23.375" style="94" customWidth="1"/>
    <col min="6540" max="6658" width="9" style="94"/>
    <col min="6659" max="6659" width="22.625" style="94" bestFit="1" customWidth="1"/>
    <col min="6660" max="6660" width="5.875" style="94" bestFit="1" customWidth="1"/>
    <col min="6661" max="6661" width="15.125" style="94" bestFit="1" customWidth="1"/>
    <col min="6662" max="6662" width="5.375" style="94" customWidth="1"/>
    <col min="6663" max="6663" width="15.625" style="94" customWidth="1"/>
    <col min="6664" max="6664" width="10.625" style="94" customWidth="1"/>
    <col min="6665" max="6665" width="4" style="94" bestFit="1" customWidth="1"/>
    <col min="6666" max="6666" width="10.625" style="94" customWidth="1"/>
    <col min="6667" max="6667" width="15.625" style="94" customWidth="1"/>
    <col min="6668" max="6668" width="1.625" style="94" customWidth="1"/>
    <col min="6669" max="6669" width="9" style="94" customWidth="1"/>
    <col min="6670" max="6670" width="7.875" style="94" customWidth="1"/>
    <col min="6671" max="6672" width="1.625" style="94" customWidth="1"/>
    <col min="6673" max="6673" width="15.125" style="94" bestFit="1" customWidth="1"/>
    <col min="6674" max="6674" width="5.375" style="94" customWidth="1"/>
    <col min="6675" max="6675" width="15.625" style="94" customWidth="1"/>
    <col min="6676" max="6676" width="10.625" style="94" customWidth="1"/>
    <col min="6677" max="6677" width="4" style="94" bestFit="1" customWidth="1"/>
    <col min="6678" max="6678" width="10.625" style="94" customWidth="1"/>
    <col min="6679" max="6679" width="15.625" style="94" customWidth="1"/>
    <col min="6680" max="6680" width="1.625" style="94" customWidth="1"/>
    <col min="6681" max="6681" width="9" style="94" customWidth="1"/>
    <col min="6682" max="6682" width="7.875" style="94" customWidth="1"/>
    <col min="6683" max="6684" width="9" style="94"/>
    <col min="6685" max="6685" width="22.625" style="94" bestFit="1" customWidth="1"/>
    <col min="6686" max="6686" width="5.875" style="94" bestFit="1" customWidth="1"/>
    <col min="6687" max="6687" width="15.125" style="94" bestFit="1" customWidth="1"/>
    <col min="6688" max="6688" width="5.375" style="94" customWidth="1"/>
    <col min="6689" max="6689" width="15.625" style="94" customWidth="1"/>
    <col min="6690" max="6690" width="10.625" style="94" customWidth="1"/>
    <col min="6691" max="6691" width="4" style="94" bestFit="1" customWidth="1"/>
    <col min="6692" max="6692" width="10.625" style="94" customWidth="1"/>
    <col min="6693" max="6693" width="15.625" style="94" customWidth="1"/>
    <col min="6694" max="6694" width="1.625" style="94" customWidth="1"/>
    <col min="6695" max="6695" width="9" style="94" customWidth="1"/>
    <col min="6696" max="6696" width="7.875" style="94" customWidth="1"/>
    <col min="6697" max="6698" width="1.625" style="94" customWidth="1"/>
    <col min="6699" max="6699" width="15.125" style="94" bestFit="1" customWidth="1"/>
    <col min="6700" max="6700" width="5.375" style="94" customWidth="1"/>
    <col min="6701" max="6701" width="15.625" style="94" customWidth="1"/>
    <col min="6702" max="6702" width="10.625" style="94" customWidth="1"/>
    <col min="6703" max="6703" width="4" style="94" bestFit="1" customWidth="1"/>
    <col min="6704" max="6704" width="10.625" style="94" customWidth="1"/>
    <col min="6705" max="6705" width="15.625" style="94" customWidth="1"/>
    <col min="6706" max="6706" width="1.625" style="94" customWidth="1"/>
    <col min="6707" max="6707" width="9" style="94" customWidth="1"/>
    <col min="6708" max="6708" width="7.875" style="94" customWidth="1"/>
    <col min="6709" max="6710" width="9" style="94"/>
    <col min="6711" max="6711" width="22.625" style="94" bestFit="1" customWidth="1"/>
    <col min="6712" max="6712" width="5.875" style="94" bestFit="1" customWidth="1"/>
    <col min="6713" max="6713" width="15.125" style="94" bestFit="1" customWidth="1"/>
    <col min="6714" max="6714" width="5.375" style="94" customWidth="1"/>
    <col min="6715" max="6715" width="15.625" style="94" customWidth="1"/>
    <col min="6716" max="6716" width="10.625" style="94" customWidth="1"/>
    <col min="6717" max="6717" width="4" style="94" bestFit="1" customWidth="1"/>
    <col min="6718" max="6718" width="10.625" style="94" customWidth="1"/>
    <col min="6719" max="6719" width="15.625" style="94" customWidth="1"/>
    <col min="6720" max="6720" width="1.625" style="94" customWidth="1"/>
    <col min="6721" max="6721" width="9" style="94" customWidth="1"/>
    <col min="6722" max="6722" width="7.875" style="94" customWidth="1"/>
    <col min="6723" max="6724" width="1.625" style="94" customWidth="1"/>
    <col min="6725" max="6725" width="15.125" style="94" bestFit="1" customWidth="1"/>
    <col min="6726" max="6726" width="5.375" style="94" customWidth="1"/>
    <col min="6727" max="6727" width="15.625" style="94" customWidth="1"/>
    <col min="6728" max="6728" width="10.625" style="94" customWidth="1"/>
    <col min="6729" max="6729" width="4" style="94" bestFit="1" customWidth="1"/>
    <col min="6730" max="6730" width="10.625" style="94" customWidth="1"/>
    <col min="6731" max="6731" width="15.625" style="94" customWidth="1"/>
    <col min="6732" max="6732" width="1.625" style="94" customWidth="1"/>
    <col min="6733" max="6733" width="9" style="94" customWidth="1"/>
    <col min="6734" max="6734" width="7.875" style="94" customWidth="1"/>
    <col min="6735" max="6736" width="9" style="94"/>
    <col min="6737" max="6737" width="22.625" style="94" bestFit="1" customWidth="1"/>
    <col min="6738" max="6738" width="5.875" style="94" bestFit="1" customWidth="1"/>
    <col min="6739" max="6739" width="15.125" style="94" bestFit="1" customWidth="1"/>
    <col min="6740" max="6740" width="5.375" style="94" customWidth="1"/>
    <col min="6741" max="6741" width="15.625" style="94" customWidth="1"/>
    <col min="6742" max="6742" width="10.625" style="94" customWidth="1"/>
    <col min="6743" max="6743" width="4" style="94" bestFit="1" customWidth="1"/>
    <col min="6744" max="6744" width="10.625" style="94" customWidth="1"/>
    <col min="6745" max="6745" width="15.625" style="94" customWidth="1"/>
    <col min="6746" max="6746" width="1.625" style="94" customWidth="1"/>
    <col min="6747" max="6747" width="9" style="94" customWidth="1"/>
    <col min="6748" max="6748" width="7.875" style="94" customWidth="1"/>
    <col min="6749" max="6750" width="1.625" style="94" customWidth="1"/>
    <col min="6751" max="6751" width="15.125" style="94" bestFit="1" customWidth="1"/>
    <col min="6752" max="6752" width="5.375" style="94" customWidth="1"/>
    <col min="6753" max="6753" width="15.625" style="94" customWidth="1"/>
    <col min="6754" max="6754" width="10.625" style="94" customWidth="1"/>
    <col min="6755" max="6755" width="4" style="94" bestFit="1" customWidth="1"/>
    <col min="6756" max="6756" width="10.625" style="94" customWidth="1"/>
    <col min="6757" max="6757" width="15.625" style="94" customWidth="1"/>
    <col min="6758" max="6758" width="1.625" style="94" customWidth="1"/>
    <col min="6759" max="6759" width="9" style="94" customWidth="1"/>
    <col min="6760" max="6760" width="7.875" style="94" customWidth="1"/>
    <col min="6761" max="6762" width="9" style="94"/>
    <col min="6763" max="6763" width="22.625" style="94" bestFit="1" customWidth="1"/>
    <col min="6764" max="6764" width="5.875" style="94" bestFit="1" customWidth="1"/>
    <col min="6765" max="6765" width="15.125" style="94" bestFit="1" customWidth="1"/>
    <col min="6766" max="6766" width="5.375" style="94" customWidth="1"/>
    <col min="6767" max="6767" width="15.625" style="94" customWidth="1"/>
    <col min="6768" max="6768" width="10.625" style="94" customWidth="1"/>
    <col min="6769" max="6769" width="4" style="94" bestFit="1" customWidth="1"/>
    <col min="6770" max="6770" width="10.625" style="94" customWidth="1"/>
    <col min="6771" max="6771" width="15.625" style="94" customWidth="1"/>
    <col min="6772" max="6772" width="1.625" style="94" customWidth="1"/>
    <col min="6773" max="6773" width="9" style="94" customWidth="1"/>
    <col min="6774" max="6774" width="7.875" style="94" customWidth="1"/>
    <col min="6775" max="6776" width="1.625" style="94" customWidth="1"/>
    <col min="6777" max="6777" width="15.125" style="94" bestFit="1" customWidth="1"/>
    <col min="6778" max="6778" width="5.375" style="94" customWidth="1"/>
    <col min="6779" max="6779" width="15.625" style="94" customWidth="1"/>
    <col min="6780" max="6780" width="10.625" style="94" customWidth="1"/>
    <col min="6781" max="6781" width="4" style="94" bestFit="1" customWidth="1"/>
    <col min="6782" max="6782" width="10.625" style="94" customWidth="1"/>
    <col min="6783" max="6783" width="15.625" style="94" customWidth="1"/>
    <col min="6784" max="6784" width="1.625" style="94" customWidth="1"/>
    <col min="6785" max="6785" width="9" style="94" customWidth="1"/>
    <col min="6786" max="6786" width="7.875" style="94" customWidth="1"/>
    <col min="6787" max="6787" width="9" style="94"/>
    <col min="6788" max="6788" width="9" style="94" customWidth="1"/>
    <col min="6789" max="6793" width="15.625" style="94" customWidth="1"/>
    <col min="6794" max="6794" width="9" style="94"/>
    <col min="6795" max="6795" width="23.375" style="94" customWidth="1"/>
    <col min="6796" max="6914" width="9" style="94"/>
    <col min="6915" max="6915" width="22.625" style="94" bestFit="1" customWidth="1"/>
    <col min="6916" max="6916" width="5.875" style="94" bestFit="1" customWidth="1"/>
    <col min="6917" max="6917" width="15.125" style="94" bestFit="1" customWidth="1"/>
    <col min="6918" max="6918" width="5.375" style="94" customWidth="1"/>
    <col min="6919" max="6919" width="15.625" style="94" customWidth="1"/>
    <col min="6920" max="6920" width="10.625" style="94" customWidth="1"/>
    <col min="6921" max="6921" width="4" style="94" bestFit="1" customWidth="1"/>
    <col min="6922" max="6922" width="10.625" style="94" customWidth="1"/>
    <col min="6923" max="6923" width="15.625" style="94" customWidth="1"/>
    <col min="6924" max="6924" width="1.625" style="94" customWidth="1"/>
    <col min="6925" max="6925" width="9" style="94" customWidth="1"/>
    <col min="6926" max="6926" width="7.875" style="94" customWidth="1"/>
    <col min="6927" max="6928" width="1.625" style="94" customWidth="1"/>
    <col min="6929" max="6929" width="15.125" style="94" bestFit="1" customWidth="1"/>
    <col min="6930" max="6930" width="5.375" style="94" customWidth="1"/>
    <col min="6931" max="6931" width="15.625" style="94" customWidth="1"/>
    <col min="6932" max="6932" width="10.625" style="94" customWidth="1"/>
    <col min="6933" max="6933" width="4" style="94" bestFit="1" customWidth="1"/>
    <col min="6934" max="6934" width="10.625" style="94" customWidth="1"/>
    <col min="6935" max="6935" width="15.625" style="94" customWidth="1"/>
    <col min="6936" max="6936" width="1.625" style="94" customWidth="1"/>
    <col min="6937" max="6937" width="9" style="94" customWidth="1"/>
    <col min="6938" max="6938" width="7.875" style="94" customWidth="1"/>
    <col min="6939" max="6940" width="9" style="94"/>
    <col min="6941" max="6941" width="22.625" style="94" bestFit="1" customWidth="1"/>
    <col min="6942" max="6942" width="5.875" style="94" bestFit="1" customWidth="1"/>
    <col min="6943" max="6943" width="15.125" style="94" bestFit="1" customWidth="1"/>
    <col min="6944" max="6944" width="5.375" style="94" customWidth="1"/>
    <col min="6945" max="6945" width="15.625" style="94" customWidth="1"/>
    <col min="6946" max="6946" width="10.625" style="94" customWidth="1"/>
    <col min="6947" max="6947" width="4" style="94" bestFit="1" customWidth="1"/>
    <col min="6948" max="6948" width="10.625" style="94" customWidth="1"/>
    <col min="6949" max="6949" width="15.625" style="94" customWidth="1"/>
    <col min="6950" max="6950" width="1.625" style="94" customWidth="1"/>
    <col min="6951" max="6951" width="9" style="94" customWidth="1"/>
    <col min="6952" max="6952" width="7.875" style="94" customWidth="1"/>
    <col min="6953" max="6954" width="1.625" style="94" customWidth="1"/>
    <col min="6955" max="6955" width="15.125" style="94" bestFit="1" customWidth="1"/>
    <col min="6956" max="6956" width="5.375" style="94" customWidth="1"/>
    <col min="6957" max="6957" width="15.625" style="94" customWidth="1"/>
    <col min="6958" max="6958" width="10.625" style="94" customWidth="1"/>
    <col min="6959" max="6959" width="4" style="94" bestFit="1" customWidth="1"/>
    <col min="6960" max="6960" width="10.625" style="94" customWidth="1"/>
    <col min="6961" max="6961" width="15.625" style="94" customWidth="1"/>
    <col min="6962" max="6962" width="1.625" style="94" customWidth="1"/>
    <col min="6963" max="6963" width="9" style="94" customWidth="1"/>
    <col min="6964" max="6964" width="7.875" style="94" customWidth="1"/>
    <col min="6965" max="6966" width="9" style="94"/>
    <col min="6967" max="6967" width="22.625" style="94" bestFit="1" customWidth="1"/>
    <col min="6968" max="6968" width="5.875" style="94" bestFit="1" customWidth="1"/>
    <col min="6969" max="6969" width="15.125" style="94" bestFit="1" customWidth="1"/>
    <col min="6970" max="6970" width="5.375" style="94" customWidth="1"/>
    <col min="6971" max="6971" width="15.625" style="94" customWidth="1"/>
    <col min="6972" max="6972" width="10.625" style="94" customWidth="1"/>
    <col min="6973" max="6973" width="4" style="94" bestFit="1" customWidth="1"/>
    <col min="6974" max="6974" width="10.625" style="94" customWidth="1"/>
    <col min="6975" max="6975" width="15.625" style="94" customWidth="1"/>
    <col min="6976" max="6976" width="1.625" style="94" customWidth="1"/>
    <col min="6977" max="6977" width="9" style="94" customWidth="1"/>
    <col min="6978" max="6978" width="7.875" style="94" customWidth="1"/>
    <col min="6979" max="6980" width="1.625" style="94" customWidth="1"/>
    <col min="6981" max="6981" width="15.125" style="94" bestFit="1" customWidth="1"/>
    <col min="6982" max="6982" width="5.375" style="94" customWidth="1"/>
    <col min="6983" max="6983" width="15.625" style="94" customWidth="1"/>
    <col min="6984" max="6984" width="10.625" style="94" customWidth="1"/>
    <col min="6985" max="6985" width="4" style="94" bestFit="1" customWidth="1"/>
    <col min="6986" max="6986" width="10.625" style="94" customWidth="1"/>
    <col min="6987" max="6987" width="15.625" style="94" customWidth="1"/>
    <col min="6988" max="6988" width="1.625" style="94" customWidth="1"/>
    <col min="6989" max="6989" width="9" style="94" customWidth="1"/>
    <col min="6990" max="6990" width="7.875" style="94" customWidth="1"/>
    <col min="6991" max="6992" width="9" style="94"/>
    <col min="6993" max="6993" width="22.625" style="94" bestFit="1" customWidth="1"/>
    <col min="6994" max="6994" width="5.875" style="94" bestFit="1" customWidth="1"/>
    <col min="6995" max="6995" width="15.125" style="94" bestFit="1" customWidth="1"/>
    <col min="6996" max="6996" width="5.375" style="94" customWidth="1"/>
    <col min="6997" max="6997" width="15.625" style="94" customWidth="1"/>
    <col min="6998" max="6998" width="10.625" style="94" customWidth="1"/>
    <col min="6999" max="6999" width="4" style="94" bestFit="1" customWidth="1"/>
    <col min="7000" max="7000" width="10.625" style="94" customWidth="1"/>
    <col min="7001" max="7001" width="15.625" style="94" customWidth="1"/>
    <col min="7002" max="7002" width="1.625" style="94" customWidth="1"/>
    <col min="7003" max="7003" width="9" style="94" customWidth="1"/>
    <col min="7004" max="7004" width="7.875" style="94" customWidth="1"/>
    <col min="7005" max="7006" width="1.625" style="94" customWidth="1"/>
    <col min="7007" max="7007" width="15.125" style="94" bestFit="1" customWidth="1"/>
    <col min="7008" max="7008" width="5.375" style="94" customWidth="1"/>
    <col min="7009" max="7009" width="15.625" style="94" customWidth="1"/>
    <col min="7010" max="7010" width="10.625" style="94" customWidth="1"/>
    <col min="7011" max="7011" width="4" style="94" bestFit="1" customWidth="1"/>
    <col min="7012" max="7012" width="10.625" style="94" customWidth="1"/>
    <col min="7013" max="7013" width="15.625" style="94" customWidth="1"/>
    <col min="7014" max="7014" width="1.625" style="94" customWidth="1"/>
    <col min="7015" max="7015" width="9" style="94" customWidth="1"/>
    <col min="7016" max="7016" width="7.875" style="94" customWidth="1"/>
    <col min="7017" max="7018" width="9" style="94"/>
    <col min="7019" max="7019" width="22.625" style="94" bestFit="1" customWidth="1"/>
    <col min="7020" max="7020" width="5.875" style="94" bestFit="1" customWidth="1"/>
    <col min="7021" max="7021" width="15.125" style="94" bestFit="1" customWidth="1"/>
    <col min="7022" max="7022" width="5.375" style="94" customWidth="1"/>
    <col min="7023" max="7023" width="15.625" style="94" customWidth="1"/>
    <col min="7024" max="7024" width="10.625" style="94" customWidth="1"/>
    <col min="7025" max="7025" width="4" style="94" bestFit="1" customWidth="1"/>
    <col min="7026" max="7026" width="10.625" style="94" customWidth="1"/>
    <col min="7027" max="7027" width="15.625" style="94" customWidth="1"/>
    <col min="7028" max="7028" width="1.625" style="94" customWidth="1"/>
    <col min="7029" max="7029" width="9" style="94" customWidth="1"/>
    <col min="7030" max="7030" width="7.875" style="94" customWidth="1"/>
    <col min="7031" max="7032" width="1.625" style="94" customWidth="1"/>
    <col min="7033" max="7033" width="15.125" style="94" bestFit="1" customWidth="1"/>
    <col min="7034" max="7034" width="5.375" style="94" customWidth="1"/>
    <col min="7035" max="7035" width="15.625" style="94" customWidth="1"/>
    <col min="7036" max="7036" width="10.625" style="94" customWidth="1"/>
    <col min="7037" max="7037" width="4" style="94" bestFit="1" customWidth="1"/>
    <col min="7038" max="7038" width="10.625" style="94" customWidth="1"/>
    <col min="7039" max="7039" width="15.625" style="94" customWidth="1"/>
    <col min="7040" max="7040" width="1.625" style="94" customWidth="1"/>
    <col min="7041" max="7041" width="9" style="94" customWidth="1"/>
    <col min="7042" max="7042" width="7.875" style="94" customWidth="1"/>
    <col min="7043" max="7043" width="9" style="94"/>
    <col min="7044" max="7044" width="9" style="94" customWidth="1"/>
    <col min="7045" max="7049" width="15.625" style="94" customWidth="1"/>
    <col min="7050" max="7050" width="9" style="94"/>
    <col min="7051" max="7051" width="23.375" style="94" customWidth="1"/>
    <col min="7052" max="7170" width="9" style="94"/>
    <col min="7171" max="7171" width="22.625" style="94" bestFit="1" customWidth="1"/>
    <col min="7172" max="7172" width="5.875" style="94" bestFit="1" customWidth="1"/>
    <col min="7173" max="7173" width="15.125" style="94" bestFit="1" customWidth="1"/>
    <col min="7174" max="7174" width="5.375" style="94" customWidth="1"/>
    <col min="7175" max="7175" width="15.625" style="94" customWidth="1"/>
    <col min="7176" max="7176" width="10.625" style="94" customWidth="1"/>
    <col min="7177" max="7177" width="4" style="94" bestFit="1" customWidth="1"/>
    <col min="7178" max="7178" width="10.625" style="94" customWidth="1"/>
    <col min="7179" max="7179" width="15.625" style="94" customWidth="1"/>
    <col min="7180" max="7180" width="1.625" style="94" customWidth="1"/>
    <col min="7181" max="7181" width="9" style="94" customWidth="1"/>
    <col min="7182" max="7182" width="7.875" style="94" customWidth="1"/>
    <col min="7183" max="7184" width="1.625" style="94" customWidth="1"/>
    <col min="7185" max="7185" width="15.125" style="94" bestFit="1" customWidth="1"/>
    <col min="7186" max="7186" width="5.375" style="94" customWidth="1"/>
    <col min="7187" max="7187" width="15.625" style="94" customWidth="1"/>
    <col min="7188" max="7188" width="10.625" style="94" customWidth="1"/>
    <col min="7189" max="7189" width="4" style="94" bestFit="1" customWidth="1"/>
    <col min="7190" max="7190" width="10.625" style="94" customWidth="1"/>
    <col min="7191" max="7191" width="15.625" style="94" customWidth="1"/>
    <col min="7192" max="7192" width="1.625" style="94" customWidth="1"/>
    <col min="7193" max="7193" width="9" style="94" customWidth="1"/>
    <col min="7194" max="7194" width="7.875" style="94" customWidth="1"/>
    <col min="7195" max="7196" width="9" style="94"/>
    <col min="7197" max="7197" width="22.625" style="94" bestFit="1" customWidth="1"/>
    <col min="7198" max="7198" width="5.875" style="94" bestFit="1" customWidth="1"/>
    <col min="7199" max="7199" width="15.125" style="94" bestFit="1" customWidth="1"/>
    <col min="7200" max="7200" width="5.375" style="94" customWidth="1"/>
    <col min="7201" max="7201" width="15.625" style="94" customWidth="1"/>
    <col min="7202" max="7202" width="10.625" style="94" customWidth="1"/>
    <col min="7203" max="7203" width="4" style="94" bestFit="1" customWidth="1"/>
    <col min="7204" max="7204" width="10.625" style="94" customWidth="1"/>
    <col min="7205" max="7205" width="15.625" style="94" customWidth="1"/>
    <col min="7206" max="7206" width="1.625" style="94" customWidth="1"/>
    <col min="7207" max="7207" width="9" style="94" customWidth="1"/>
    <col min="7208" max="7208" width="7.875" style="94" customWidth="1"/>
    <col min="7209" max="7210" width="1.625" style="94" customWidth="1"/>
    <col min="7211" max="7211" width="15.125" style="94" bestFit="1" customWidth="1"/>
    <col min="7212" max="7212" width="5.375" style="94" customWidth="1"/>
    <col min="7213" max="7213" width="15.625" style="94" customWidth="1"/>
    <col min="7214" max="7214" width="10.625" style="94" customWidth="1"/>
    <col min="7215" max="7215" width="4" style="94" bestFit="1" customWidth="1"/>
    <col min="7216" max="7216" width="10.625" style="94" customWidth="1"/>
    <col min="7217" max="7217" width="15.625" style="94" customWidth="1"/>
    <col min="7218" max="7218" width="1.625" style="94" customWidth="1"/>
    <col min="7219" max="7219" width="9" style="94" customWidth="1"/>
    <col min="7220" max="7220" width="7.875" style="94" customWidth="1"/>
    <col min="7221" max="7222" width="9" style="94"/>
    <col min="7223" max="7223" width="22.625" style="94" bestFit="1" customWidth="1"/>
    <col min="7224" max="7224" width="5.875" style="94" bestFit="1" customWidth="1"/>
    <col min="7225" max="7225" width="15.125" style="94" bestFit="1" customWidth="1"/>
    <col min="7226" max="7226" width="5.375" style="94" customWidth="1"/>
    <col min="7227" max="7227" width="15.625" style="94" customWidth="1"/>
    <col min="7228" max="7228" width="10.625" style="94" customWidth="1"/>
    <col min="7229" max="7229" width="4" style="94" bestFit="1" customWidth="1"/>
    <col min="7230" max="7230" width="10.625" style="94" customWidth="1"/>
    <col min="7231" max="7231" width="15.625" style="94" customWidth="1"/>
    <col min="7232" max="7232" width="1.625" style="94" customWidth="1"/>
    <col min="7233" max="7233" width="9" style="94" customWidth="1"/>
    <col min="7234" max="7234" width="7.875" style="94" customWidth="1"/>
    <col min="7235" max="7236" width="1.625" style="94" customWidth="1"/>
    <col min="7237" max="7237" width="15.125" style="94" bestFit="1" customWidth="1"/>
    <col min="7238" max="7238" width="5.375" style="94" customWidth="1"/>
    <col min="7239" max="7239" width="15.625" style="94" customWidth="1"/>
    <col min="7240" max="7240" width="10.625" style="94" customWidth="1"/>
    <col min="7241" max="7241" width="4" style="94" bestFit="1" customWidth="1"/>
    <col min="7242" max="7242" width="10.625" style="94" customWidth="1"/>
    <col min="7243" max="7243" width="15.625" style="94" customWidth="1"/>
    <col min="7244" max="7244" width="1.625" style="94" customWidth="1"/>
    <col min="7245" max="7245" width="9" style="94" customWidth="1"/>
    <col min="7246" max="7246" width="7.875" style="94" customWidth="1"/>
    <col min="7247" max="7248" width="9" style="94"/>
    <col min="7249" max="7249" width="22.625" style="94" bestFit="1" customWidth="1"/>
    <col min="7250" max="7250" width="5.875" style="94" bestFit="1" customWidth="1"/>
    <col min="7251" max="7251" width="15.125" style="94" bestFit="1" customWidth="1"/>
    <col min="7252" max="7252" width="5.375" style="94" customWidth="1"/>
    <col min="7253" max="7253" width="15.625" style="94" customWidth="1"/>
    <col min="7254" max="7254" width="10.625" style="94" customWidth="1"/>
    <col min="7255" max="7255" width="4" style="94" bestFit="1" customWidth="1"/>
    <col min="7256" max="7256" width="10.625" style="94" customWidth="1"/>
    <col min="7257" max="7257" width="15.625" style="94" customWidth="1"/>
    <col min="7258" max="7258" width="1.625" style="94" customWidth="1"/>
    <col min="7259" max="7259" width="9" style="94" customWidth="1"/>
    <col min="7260" max="7260" width="7.875" style="94" customWidth="1"/>
    <col min="7261" max="7262" width="1.625" style="94" customWidth="1"/>
    <col min="7263" max="7263" width="15.125" style="94" bestFit="1" customWidth="1"/>
    <col min="7264" max="7264" width="5.375" style="94" customWidth="1"/>
    <col min="7265" max="7265" width="15.625" style="94" customWidth="1"/>
    <col min="7266" max="7266" width="10.625" style="94" customWidth="1"/>
    <col min="7267" max="7267" width="4" style="94" bestFit="1" customWidth="1"/>
    <col min="7268" max="7268" width="10.625" style="94" customWidth="1"/>
    <col min="7269" max="7269" width="15.625" style="94" customWidth="1"/>
    <col min="7270" max="7270" width="1.625" style="94" customWidth="1"/>
    <col min="7271" max="7271" width="9" style="94" customWidth="1"/>
    <col min="7272" max="7272" width="7.875" style="94" customWidth="1"/>
    <col min="7273" max="7274" width="9" style="94"/>
    <col min="7275" max="7275" width="22.625" style="94" bestFit="1" customWidth="1"/>
    <col min="7276" max="7276" width="5.875" style="94" bestFit="1" customWidth="1"/>
    <col min="7277" max="7277" width="15.125" style="94" bestFit="1" customWidth="1"/>
    <col min="7278" max="7278" width="5.375" style="94" customWidth="1"/>
    <col min="7279" max="7279" width="15.625" style="94" customWidth="1"/>
    <col min="7280" max="7280" width="10.625" style="94" customWidth="1"/>
    <col min="7281" max="7281" width="4" style="94" bestFit="1" customWidth="1"/>
    <col min="7282" max="7282" width="10.625" style="94" customWidth="1"/>
    <col min="7283" max="7283" width="15.625" style="94" customWidth="1"/>
    <col min="7284" max="7284" width="1.625" style="94" customWidth="1"/>
    <col min="7285" max="7285" width="9" style="94" customWidth="1"/>
    <col min="7286" max="7286" width="7.875" style="94" customWidth="1"/>
    <col min="7287" max="7288" width="1.625" style="94" customWidth="1"/>
    <col min="7289" max="7289" width="15.125" style="94" bestFit="1" customWidth="1"/>
    <col min="7290" max="7290" width="5.375" style="94" customWidth="1"/>
    <col min="7291" max="7291" width="15.625" style="94" customWidth="1"/>
    <col min="7292" max="7292" width="10.625" style="94" customWidth="1"/>
    <col min="7293" max="7293" width="4" style="94" bestFit="1" customWidth="1"/>
    <col min="7294" max="7294" width="10.625" style="94" customWidth="1"/>
    <col min="7295" max="7295" width="15.625" style="94" customWidth="1"/>
    <col min="7296" max="7296" width="1.625" style="94" customWidth="1"/>
    <col min="7297" max="7297" width="9" style="94" customWidth="1"/>
    <col min="7298" max="7298" width="7.875" style="94" customWidth="1"/>
    <col min="7299" max="7299" width="9" style="94"/>
    <col min="7300" max="7300" width="9" style="94" customWidth="1"/>
    <col min="7301" max="7305" width="15.625" style="94" customWidth="1"/>
    <col min="7306" max="7306" width="9" style="94"/>
    <col min="7307" max="7307" width="23.375" style="94" customWidth="1"/>
    <col min="7308" max="7426" width="9" style="94"/>
    <col min="7427" max="7427" width="22.625" style="94" bestFit="1" customWidth="1"/>
    <col min="7428" max="7428" width="5.875" style="94" bestFit="1" customWidth="1"/>
    <col min="7429" max="7429" width="15.125" style="94" bestFit="1" customWidth="1"/>
    <col min="7430" max="7430" width="5.375" style="94" customWidth="1"/>
    <col min="7431" max="7431" width="15.625" style="94" customWidth="1"/>
    <col min="7432" max="7432" width="10.625" style="94" customWidth="1"/>
    <col min="7433" max="7433" width="4" style="94" bestFit="1" customWidth="1"/>
    <col min="7434" max="7434" width="10.625" style="94" customWidth="1"/>
    <col min="7435" max="7435" width="15.625" style="94" customWidth="1"/>
    <col min="7436" max="7436" width="1.625" style="94" customWidth="1"/>
    <col min="7437" max="7437" width="9" style="94" customWidth="1"/>
    <col min="7438" max="7438" width="7.875" style="94" customWidth="1"/>
    <col min="7439" max="7440" width="1.625" style="94" customWidth="1"/>
    <col min="7441" max="7441" width="15.125" style="94" bestFit="1" customWidth="1"/>
    <col min="7442" max="7442" width="5.375" style="94" customWidth="1"/>
    <col min="7443" max="7443" width="15.625" style="94" customWidth="1"/>
    <col min="7444" max="7444" width="10.625" style="94" customWidth="1"/>
    <col min="7445" max="7445" width="4" style="94" bestFit="1" customWidth="1"/>
    <col min="7446" max="7446" width="10.625" style="94" customWidth="1"/>
    <col min="7447" max="7447" width="15.625" style="94" customWidth="1"/>
    <col min="7448" max="7448" width="1.625" style="94" customWidth="1"/>
    <col min="7449" max="7449" width="9" style="94" customWidth="1"/>
    <col min="7450" max="7450" width="7.875" style="94" customWidth="1"/>
    <col min="7451" max="7452" width="9" style="94"/>
    <col min="7453" max="7453" width="22.625" style="94" bestFit="1" customWidth="1"/>
    <col min="7454" max="7454" width="5.875" style="94" bestFit="1" customWidth="1"/>
    <col min="7455" max="7455" width="15.125" style="94" bestFit="1" customWidth="1"/>
    <col min="7456" max="7456" width="5.375" style="94" customWidth="1"/>
    <col min="7457" max="7457" width="15.625" style="94" customWidth="1"/>
    <col min="7458" max="7458" width="10.625" style="94" customWidth="1"/>
    <col min="7459" max="7459" width="4" style="94" bestFit="1" customWidth="1"/>
    <col min="7460" max="7460" width="10.625" style="94" customWidth="1"/>
    <col min="7461" max="7461" width="15.625" style="94" customWidth="1"/>
    <col min="7462" max="7462" width="1.625" style="94" customWidth="1"/>
    <col min="7463" max="7463" width="9" style="94" customWidth="1"/>
    <col min="7464" max="7464" width="7.875" style="94" customWidth="1"/>
    <col min="7465" max="7466" width="1.625" style="94" customWidth="1"/>
    <col min="7467" max="7467" width="15.125" style="94" bestFit="1" customWidth="1"/>
    <col min="7468" max="7468" width="5.375" style="94" customWidth="1"/>
    <col min="7469" max="7469" width="15.625" style="94" customWidth="1"/>
    <col min="7470" max="7470" width="10.625" style="94" customWidth="1"/>
    <col min="7471" max="7471" width="4" style="94" bestFit="1" customWidth="1"/>
    <col min="7472" max="7472" width="10.625" style="94" customWidth="1"/>
    <col min="7473" max="7473" width="15.625" style="94" customWidth="1"/>
    <col min="7474" max="7474" width="1.625" style="94" customWidth="1"/>
    <col min="7475" max="7475" width="9" style="94" customWidth="1"/>
    <col min="7476" max="7476" width="7.875" style="94" customWidth="1"/>
    <col min="7477" max="7478" width="9" style="94"/>
    <col min="7479" max="7479" width="22.625" style="94" bestFit="1" customWidth="1"/>
    <col min="7480" max="7480" width="5.875" style="94" bestFit="1" customWidth="1"/>
    <col min="7481" max="7481" width="15.125" style="94" bestFit="1" customWidth="1"/>
    <col min="7482" max="7482" width="5.375" style="94" customWidth="1"/>
    <col min="7483" max="7483" width="15.625" style="94" customWidth="1"/>
    <col min="7484" max="7484" width="10.625" style="94" customWidth="1"/>
    <col min="7485" max="7485" width="4" style="94" bestFit="1" customWidth="1"/>
    <col min="7486" max="7486" width="10.625" style="94" customWidth="1"/>
    <col min="7487" max="7487" width="15.625" style="94" customWidth="1"/>
    <col min="7488" max="7488" width="1.625" style="94" customWidth="1"/>
    <col min="7489" max="7489" width="9" style="94" customWidth="1"/>
    <col min="7490" max="7490" width="7.875" style="94" customWidth="1"/>
    <col min="7491" max="7492" width="1.625" style="94" customWidth="1"/>
    <col min="7493" max="7493" width="15.125" style="94" bestFit="1" customWidth="1"/>
    <col min="7494" max="7494" width="5.375" style="94" customWidth="1"/>
    <col min="7495" max="7495" width="15.625" style="94" customWidth="1"/>
    <col min="7496" max="7496" width="10.625" style="94" customWidth="1"/>
    <col min="7497" max="7497" width="4" style="94" bestFit="1" customWidth="1"/>
    <col min="7498" max="7498" width="10.625" style="94" customWidth="1"/>
    <col min="7499" max="7499" width="15.625" style="94" customWidth="1"/>
    <col min="7500" max="7500" width="1.625" style="94" customWidth="1"/>
    <col min="7501" max="7501" width="9" style="94" customWidth="1"/>
    <col min="7502" max="7502" width="7.875" style="94" customWidth="1"/>
    <col min="7503" max="7504" width="9" style="94"/>
    <col min="7505" max="7505" width="22.625" style="94" bestFit="1" customWidth="1"/>
    <col min="7506" max="7506" width="5.875" style="94" bestFit="1" customWidth="1"/>
    <col min="7507" max="7507" width="15.125" style="94" bestFit="1" customWidth="1"/>
    <col min="7508" max="7508" width="5.375" style="94" customWidth="1"/>
    <col min="7509" max="7509" width="15.625" style="94" customWidth="1"/>
    <col min="7510" max="7510" width="10.625" style="94" customWidth="1"/>
    <col min="7511" max="7511" width="4" style="94" bestFit="1" customWidth="1"/>
    <col min="7512" max="7512" width="10.625" style="94" customWidth="1"/>
    <col min="7513" max="7513" width="15.625" style="94" customWidth="1"/>
    <col min="7514" max="7514" width="1.625" style="94" customWidth="1"/>
    <col min="7515" max="7515" width="9" style="94" customWidth="1"/>
    <col min="7516" max="7516" width="7.875" style="94" customWidth="1"/>
    <col min="7517" max="7518" width="1.625" style="94" customWidth="1"/>
    <col min="7519" max="7519" width="15.125" style="94" bestFit="1" customWidth="1"/>
    <col min="7520" max="7520" width="5.375" style="94" customWidth="1"/>
    <col min="7521" max="7521" width="15.625" style="94" customWidth="1"/>
    <col min="7522" max="7522" width="10.625" style="94" customWidth="1"/>
    <col min="7523" max="7523" width="4" style="94" bestFit="1" customWidth="1"/>
    <col min="7524" max="7524" width="10.625" style="94" customWidth="1"/>
    <col min="7525" max="7525" width="15.625" style="94" customWidth="1"/>
    <col min="7526" max="7526" width="1.625" style="94" customWidth="1"/>
    <col min="7527" max="7527" width="9" style="94" customWidth="1"/>
    <col min="7528" max="7528" width="7.875" style="94" customWidth="1"/>
    <col min="7529" max="7530" width="9" style="94"/>
    <col min="7531" max="7531" width="22.625" style="94" bestFit="1" customWidth="1"/>
    <col min="7532" max="7532" width="5.875" style="94" bestFit="1" customWidth="1"/>
    <col min="7533" max="7533" width="15.125" style="94" bestFit="1" customWidth="1"/>
    <col min="7534" max="7534" width="5.375" style="94" customWidth="1"/>
    <col min="7535" max="7535" width="15.625" style="94" customWidth="1"/>
    <col min="7536" max="7536" width="10.625" style="94" customWidth="1"/>
    <col min="7537" max="7537" width="4" style="94" bestFit="1" customWidth="1"/>
    <col min="7538" max="7538" width="10.625" style="94" customWidth="1"/>
    <col min="7539" max="7539" width="15.625" style="94" customWidth="1"/>
    <col min="7540" max="7540" width="1.625" style="94" customWidth="1"/>
    <col min="7541" max="7541" width="9" style="94" customWidth="1"/>
    <col min="7542" max="7542" width="7.875" style="94" customWidth="1"/>
    <col min="7543" max="7544" width="1.625" style="94" customWidth="1"/>
    <col min="7545" max="7545" width="15.125" style="94" bestFit="1" customWidth="1"/>
    <col min="7546" max="7546" width="5.375" style="94" customWidth="1"/>
    <col min="7547" max="7547" width="15.625" style="94" customWidth="1"/>
    <col min="7548" max="7548" width="10.625" style="94" customWidth="1"/>
    <col min="7549" max="7549" width="4" style="94" bestFit="1" customWidth="1"/>
    <col min="7550" max="7550" width="10.625" style="94" customWidth="1"/>
    <col min="7551" max="7551" width="15.625" style="94" customWidth="1"/>
    <col min="7552" max="7552" width="1.625" style="94" customWidth="1"/>
    <col min="7553" max="7553" width="9" style="94" customWidth="1"/>
    <col min="7554" max="7554" width="7.875" style="94" customWidth="1"/>
    <col min="7555" max="7555" width="9" style="94"/>
    <col min="7556" max="7556" width="9" style="94" customWidth="1"/>
    <col min="7557" max="7561" width="15.625" style="94" customWidth="1"/>
    <col min="7562" max="7562" width="9" style="94"/>
    <col min="7563" max="7563" width="23.375" style="94" customWidth="1"/>
    <col min="7564" max="7682" width="9" style="94"/>
    <col min="7683" max="7683" width="22.625" style="94" bestFit="1" customWidth="1"/>
    <col min="7684" max="7684" width="5.875" style="94" bestFit="1" customWidth="1"/>
    <col min="7685" max="7685" width="15.125" style="94" bestFit="1" customWidth="1"/>
    <col min="7686" max="7686" width="5.375" style="94" customWidth="1"/>
    <col min="7687" max="7687" width="15.625" style="94" customWidth="1"/>
    <col min="7688" max="7688" width="10.625" style="94" customWidth="1"/>
    <col min="7689" max="7689" width="4" style="94" bestFit="1" customWidth="1"/>
    <col min="7690" max="7690" width="10.625" style="94" customWidth="1"/>
    <col min="7691" max="7691" width="15.625" style="94" customWidth="1"/>
    <col min="7692" max="7692" width="1.625" style="94" customWidth="1"/>
    <col min="7693" max="7693" width="9" style="94" customWidth="1"/>
    <col min="7694" max="7694" width="7.875" style="94" customWidth="1"/>
    <col min="7695" max="7696" width="1.625" style="94" customWidth="1"/>
    <col min="7697" max="7697" width="15.125" style="94" bestFit="1" customWidth="1"/>
    <col min="7698" max="7698" width="5.375" style="94" customWidth="1"/>
    <col min="7699" max="7699" width="15.625" style="94" customWidth="1"/>
    <col min="7700" max="7700" width="10.625" style="94" customWidth="1"/>
    <col min="7701" max="7701" width="4" style="94" bestFit="1" customWidth="1"/>
    <col min="7702" max="7702" width="10.625" style="94" customWidth="1"/>
    <col min="7703" max="7703" width="15.625" style="94" customWidth="1"/>
    <col min="7704" max="7704" width="1.625" style="94" customWidth="1"/>
    <col min="7705" max="7705" width="9" style="94" customWidth="1"/>
    <col min="7706" max="7706" width="7.875" style="94" customWidth="1"/>
    <col min="7707" max="7708" width="9" style="94"/>
    <col min="7709" max="7709" width="22.625" style="94" bestFit="1" customWidth="1"/>
    <col min="7710" max="7710" width="5.875" style="94" bestFit="1" customWidth="1"/>
    <col min="7711" max="7711" width="15.125" style="94" bestFit="1" customWidth="1"/>
    <col min="7712" max="7712" width="5.375" style="94" customWidth="1"/>
    <col min="7713" max="7713" width="15.625" style="94" customWidth="1"/>
    <col min="7714" max="7714" width="10.625" style="94" customWidth="1"/>
    <col min="7715" max="7715" width="4" style="94" bestFit="1" customWidth="1"/>
    <col min="7716" max="7716" width="10.625" style="94" customWidth="1"/>
    <col min="7717" max="7717" width="15.625" style="94" customWidth="1"/>
    <col min="7718" max="7718" width="1.625" style="94" customWidth="1"/>
    <col min="7719" max="7719" width="9" style="94" customWidth="1"/>
    <col min="7720" max="7720" width="7.875" style="94" customWidth="1"/>
    <col min="7721" max="7722" width="1.625" style="94" customWidth="1"/>
    <col min="7723" max="7723" width="15.125" style="94" bestFit="1" customWidth="1"/>
    <col min="7724" max="7724" width="5.375" style="94" customWidth="1"/>
    <col min="7725" max="7725" width="15.625" style="94" customWidth="1"/>
    <col min="7726" max="7726" width="10.625" style="94" customWidth="1"/>
    <col min="7727" max="7727" width="4" style="94" bestFit="1" customWidth="1"/>
    <col min="7728" max="7728" width="10.625" style="94" customWidth="1"/>
    <col min="7729" max="7729" width="15.625" style="94" customWidth="1"/>
    <col min="7730" max="7730" width="1.625" style="94" customWidth="1"/>
    <col min="7731" max="7731" width="9" style="94" customWidth="1"/>
    <col min="7732" max="7732" width="7.875" style="94" customWidth="1"/>
    <col min="7733" max="7734" width="9" style="94"/>
    <col min="7735" max="7735" width="22.625" style="94" bestFit="1" customWidth="1"/>
    <col min="7736" max="7736" width="5.875" style="94" bestFit="1" customWidth="1"/>
    <col min="7737" max="7737" width="15.125" style="94" bestFit="1" customWidth="1"/>
    <col min="7738" max="7738" width="5.375" style="94" customWidth="1"/>
    <col min="7739" max="7739" width="15.625" style="94" customWidth="1"/>
    <col min="7740" max="7740" width="10.625" style="94" customWidth="1"/>
    <col min="7741" max="7741" width="4" style="94" bestFit="1" customWidth="1"/>
    <col min="7742" max="7742" width="10.625" style="94" customWidth="1"/>
    <col min="7743" max="7743" width="15.625" style="94" customWidth="1"/>
    <col min="7744" max="7744" width="1.625" style="94" customWidth="1"/>
    <col min="7745" max="7745" width="9" style="94" customWidth="1"/>
    <col min="7746" max="7746" width="7.875" style="94" customWidth="1"/>
    <col min="7747" max="7748" width="1.625" style="94" customWidth="1"/>
    <col min="7749" max="7749" width="15.125" style="94" bestFit="1" customWidth="1"/>
    <col min="7750" max="7750" width="5.375" style="94" customWidth="1"/>
    <col min="7751" max="7751" width="15.625" style="94" customWidth="1"/>
    <col min="7752" max="7752" width="10.625" style="94" customWidth="1"/>
    <col min="7753" max="7753" width="4" style="94" bestFit="1" customWidth="1"/>
    <col min="7754" max="7754" width="10.625" style="94" customWidth="1"/>
    <col min="7755" max="7755" width="15.625" style="94" customWidth="1"/>
    <col min="7756" max="7756" width="1.625" style="94" customWidth="1"/>
    <col min="7757" max="7757" width="9" style="94" customWidth="1"/>
    <col min="7758" max="7758" width="7.875" style="94" customWidth="1"/>
    <col min="7759" max="7760" width="9" style="94"/>
    <col min="7761" max="7761" width="22.625" style="94" bestFit="1" customWidth="1"/>
    <col min="7762" max="7762" width="5.875" style="94" bestFit="1" customWidth="1"/>
    <col min="7763" max="7763" width="15.125" style="94" bestFit="1" customWidth="1"/>
    <col min="7764" max="7764" width="5.375" style="94" customWidth="1"/>
    <col min="7765" max="7765" width="15.625" style="94" customWidth="1"/>
    <col min="7766" max="7766" width="10.625" style="94" customWidth="1"/>
    <col min="7767" max="7767" width="4" style="94" bestFit="1" customWidth="1"/>
    <col min="7768" max="7768" width="10.625" style="94" customWidth="1"/>
    <col min="7769" max="7769" width="15.625" style="94" customWidth="1"/>
    <col min="7770" max="7770" width="1.625" style="94" customWidth="1"/>
    <col min="7771" max="7771" width="9" style="94" customWidth="1"/>
    <col min="7772" max="7772" width="7.875" style="94" customWidth="1"/>
    <col min="7773" max="7774" width="1.625" style="94" customWidth="1"/>
    <col min="7775" max="7775" width="15.125" style="94" bestFit="1" customWidth="1"/>
    <col min="7776" max="7776" width="5.375" style="94" customWidth="1"/>
    <col min="7777" max="7777" width="15.625" style="94" customWidth="1"/>
    <col min="7778" max="7778" width="10.625" style="94" customWidth="1"/>
    <col min="7779" max="7779" width="4" style="94" bestFit="1" customWidth="1"/>
    <col min="7780" max="7780" width="10.625" style="94" customWidth="1"/>
    <col min="7781" max="7781" width="15.625" style="94" customWidth="1"/>
    <col min="7782" max="7782" width="1.625" style="94" customWidth="1"/>
    <col min="7783" max="7783" width="9" style="94" customWidth="1"/>
    <col min="7784" max="7784" width="7.875" style="94" customWidth="1"/>
    <col min="7785" max="7786" width="9" style="94"/>
    <col min="7787" max="7787" width="22.625" style="94" bestFit="1" customWidth="1"/>
    <col min="7788" max="7788" width="5.875" style="94" bestFit="1" customWidth="1"/>
    <col min="7789" max="7789" width="15.125" style="94" bestFit="1" customWidth="1"/>
    <col min="7790" max="7790" width="5.375" style="94" customWidth="1"/>
    <col min="7791" max="7791" width="15.625" style="94" customWidth="1"/>
    <col min="7792" max="7792" width="10.625" style="94" customWidth="1"/>
    <col min="7793" max="7793" width="4" style="94" bestFit="1" customWidth="1"/>
    <col min="7794" max="7794" width="10.625" style="94" customWidth="1"/>
    <col min="7795" max="7795" width="15.625" style="94" customWidth="1"/>
    <col min="7796" max="7796" width="1.625" style="94" customWidth="1"/>
    <col min="7797" max="7797" width="9" style="94" customWidth="1"/>
    <col min="7798" max="7798" width="7.875" style="94" customWidth="1"/>
    <col min="7799" max="7800" width="1.625" style="94" customWidth="1"/>
    <col min="7801" max="7801" width="15.125" style="94" bestFit="1" customWidth="1"/>
    <col min="7802" max="7802" width="5.375" style="94" customWidth="1"/>
    <col min="7803" max="7803" width="15.625" style="94" customWidth="1"/>
    <col min="7804" max="7804" width="10.625" style="94" customWidth="1"/>
    <col min="7805" max="7805" width="4" style="94" bestFit="1" customWidth="1"/>
    <col min="7806" max="7806" width="10.625" style="94" customWidth="1"/>
    <col min="7807" max="7807" width="15.625" style="94" customWidth="1"/>
    <col min="7808" max="7808" width="1.625" style="94" customWidth="1"/>
    <col min="7809" max="7809" width="9" style="94" customWidth="1"/>
    <col min="7810" max="7810" width="7.875" style="94" customWidth="1"/>
    <col min="7811" max="7811" width="9" style="94"/>
    <col min="7812" max="7812" width="9" style="94" customWidth="1"/>
    <col min="7813" max="7817" width="15.625" style="94" customWidth="1"/>
    <col min="7818" max="7818" width="9" style="94"/>
    <col min="7819" max="7819" width="23.375" style="94" customWidth="1"/>
    <col min="7820" max="7938" width="9" style="94"/>
    <col min="7939" max="7939" width="22.625" style="94" bestFit="1" customWidth="1"/>
    <col min="7940" max="7940" width="5.875" style="94" bestFit="1" customWidth="1"/>
    <col min="7941" max="7941" width="15.125" style="94" bestFit="1" customWidth="1"/>
    <col min="7942" max="7942" width="5.375" style="94" customWidth="1"/>
    <col min="7943" max="7943" width="15.625" style="94" customWidth="1"/>
    <col min="7944" max="7944" width="10.625" style="94" customWidth="1"/>
    <col min="7945" max="7945" width="4" style="94" bestFit="1" customWidth="1"/>
    <col min="7946" max="7946" width="10.625" style="94" customWidth="1"/>
    <col min="7947" max="7947" width="15.625" style="94" customWidth="1"/>
    <col min="7948" max="7948" width="1.625" style="94" customWidth="1"/>
    <col min="7949" max="7949" width="9" style="94" customWidth="1"/>
    <col min="7950" max="7950" width="7.875" style="94" customWidth="1"/>
    <col min="7951" max="7952" width="1.625" style="94" customWidth="1"/>
    <col min="7953" max="7953" width="15.125" style="94" bestFit="1" customWidth="1"/>
    <col min="7954" max="7954" width="5.375" style="94" customWidth="1"/>
    <col min="7955" max="7955" width="15.625" style="94" customWidth="1"/>
    <col min="7956" max="7956" width="10.625" style="94" customWidth="1"/>
    <col min="7957" max="7957" width="4" style="94" bestFit="1" customWidth="1"/>
    <col min="7958" max="7958" width="10.625" style="94" customWidth="1"/>
    <col min="7959" max="7959" width="15.625" style="94" customWidth="1"/>
    <col min="7960" max="7960" width="1.625" style="94" customWidth="1"/>
    <col min="7961" max="7961" width="9" style="94" customWidth="1"/>
    <col min="7962" max="7962" width="7.875" style="94" customWidth="1"/>
    <col min="7963" max="7964" width="9" style="94"/>
    <col min="7965" max="7965" width="22.625" style="94" bestFit="1" customWidth="1"/>
    <col min="7966" max="7966" width="5.875" style="94" bestFit="1" customWidth="1"/>
    <col min="7967" max="7967" width="15.125" style="94" bestFit="1" customWidth="1"/>
    <col min="7968" max="7968" width="5.375" style="94" customWidth="1"/>
    <col min="7969" max="7969" width="15.625" style="94" customWidth="1"/>
    <col min="7970" max="7970" width="10.625" style="94" customWidth="1"/>
    <col min="7971" max="7971" width="4" style="94" bestFit="1" customWidth="1"/>
    <col min="7972" max="7972" width="10.625" style="94" customWidth="1"/>
    <col min="7973" max="7973" width="15.625" style="94" customWidth="1"/>
    <col min="7974" max="7974" width="1.625" style="94" customWidth="1"/>
    <col min="7975" max="7975" width="9" style="94" customWidth="1"/>
    <col min="7976" max="7976" width="7.875" style="94" customWidth="1"/>
    <col min="7977" max="7978" width="1.625" style="94" customWidth="1"/>
    <col min="7979" max="7979" width="15.125" style="94" bestFit="1" customWidth="1"/>
    <col min="7980" max="7980" width="5.375" style="94" customWidth="1"/>
    <col min="7981" max="7981" width="15.625" style="94" customWidth="1"/>
    <col min="7982" max="7982" width="10.625" style="94" customWidth="1"/>
    <col min="7983" max="7983" width="4" style="94" bestFit="1" customWidth="1"/>
    <col min="7984" max="7984" width="10.625" style="94" customWidth="1"/>
    <col min="7985" max="7985" width="15.625" style="94" customWidth="1"/>
    <col min="7986" max="7986" width="1.625" style="94" customWidth="1"/>
    <col min="7987" max="7987" width="9" style="94" customWidth="1"/>
    <col min="7988" max="7988" width="7.875" style="94" customWidth="1"/>
    <col min="7989" max="7990" width="9" style="94"/>
    <col min="7991" max="7991" width="22.625" style="94" bestFit="1" customWidth="1"/>
    <col min="7992" max="7992" width="5.875" style="94" bestFit="1" customWidth="1"/>
    <col min="7993" max="7993" width="15.125" style="94" bestFit="1" customWidth="1"/>
    <col min="7994" max="7994" width="5.375" style="94" customWidth="1"/>
    <col min="7995" max="7995" width="15.625" style="94" customWidth="1"/>
    <col min="7996" max="7996" width="10.625" style="94" customWidth="1"/>
    <col min="7997" max="7997" width="4" style="94" bestFit="1" customWidth="1"/>
    <col min="7998" max="7998" width="10.625" style="94" customWidth="1"/>
    <col min="7999" max="7999" width="15.625" style="94" customWidth="1"/>
    <col min="8000" max="8000" width="1.625" style="94" customWidth="1"/>
    <col min="8001" max="8001" width="9" style="94" customWidth="1"/>
    <col min="8002" max="8002" width="7.875" style="94" customWidth="1"/>
    <col min="8003" max="8004" width="1.625" style="94" customWidth="1"/>
    <col min="8005" max="8005" width="15.125" style="94" bestFit="1" customWidth="1"/>
    <col min="8006" max="8006" width="5.375" style="94" customWidth="1"/>
    <col min="8007" max="8007" width="15.625" style="94" customWidth="1"/>
    <col min="8008" max="8008" width="10.625" style="94" customWidth="1"/>
    <col min="8009" max="8009" width="4" style="94" bestFit="1" customWidth="1"/>
    <col min="8010" max="8010" width="10.625" style="94" customWidth="1"/>
    <col min="8011" max="8011" width="15.625" style="94" customWidth="1"/>
    <col min="8012" max="8012" width="1.625" style="94" customWidth="1"/>
    <col min="8013" max="8013" width="9" style="94" customWidth="1"/>
    <col min="8014" max="8014" width="7.875" style="94" customWidth="1"/>
    <col min="8015" max="8016" width="9" style="94"/>
    <col min="8017" max="8017" width="22.625" style="94" bestFit="1" customWidth="1"/>
    <col min="8018" max="8018" width="5.875" style="94" bestFit="1" customWidth="1"/>
    <col min="8019" max="8019" width="15.125" style="94" bestFit="1" customWidth="1"/>
    <col min="8020" max="8020" width="5.375" style="94" customWidth="1"/>
    <col min="8021" max="8021" width="15.625" style="94" customWidth="1"/>
    <col min="8022" max="8022" width="10.625" style="94" customWidth="1"/>
    <col min="8023" max="8023" width="4" style="94" bestFit="1" customWidth="1"/>
    <col min="8024" max="8024" width="10.625" style="94" customWidth="1"/>
    <col min="8025" max="8025" width="15.625" style="94" customWidth="1"/>
    <col min="8026" max="8026" width="1.625" style="94" customWidth="1"/>
    <col min="8027" max="8027" width="9" style="94" customWidth="1"/>
    <col min="8028" max="8028" width="7.875" style="94" customWidth="1"/>
    <col min="8029" max="8030" width="1.625" style="94" customWidth="1"/>
    <col min="8031" max="8031" width="15.125" style="94" bestFit="1" customWidth="1"/>
    <col min="8032" max="8032" width="5.375" style="94" customWidth="1"/>
    <col min="8033" max="8033" width="15.625" style="94" customWidth="1"/>
    <col min="8034" max="8034" width="10.625" style="94" customWidth="1"/>
    <col min="8035" max="8035" width="4" style="94" bestFit="1" customWidth="1"/>
    <col min="8036" max="8036" width="10.625" style="94" customWidth="1"/>
    <col min="8037" max="8037" width="15.625" style="94" customWidth="1"/>
    <col min="8038" max="8038" width="1.625" style="94" customWidth="1"/>
    <col min="8039" max="8039" width="9" style="94" customWidth="1"/>
    <col min="8040" max="8040" width="7.875" style="94" customWidth="1"/>
    <col min="8041" max="8042" width="9" style="94"/>
    <col min="8043" max="8043" width="22.625" style="94" bestFit="1" customWidth="1"/>
    <col min="8044" max="8044" width="5.875" style="94" bestFit="1" customWidth="1"/>
    <col min="8045" max="8045" width="15.125" style="94" bestFit="1" customWidth="1"/>
    <col min="8046" max="8046" width="5.375" style="94" customWidth="1"/>
    <col min="8047" max="8047" width="15.625" style="94" customWidth="1"/>
    <col min="8048" max="8048" width="10.625" style="94" customWidth="1"/>
    <col min="8049" max="8049" width="4" style="94" bestFit="1" customWidth="1"/>
    <col min="8050" max="8050" width="10.625" style="94" customWidth="1"/>
    <col min="8051" max="8051" width="15.625" style="94" customWidth="1"/>
    <col min="8052" max="8052" width="1.625" style="94" customWidth="1"/>
    <col min="8053" max="8053" width="9" style="94" customWidth="1"/>
    <col min="8054" max="8054" width="7.875" style="94" customWidth="1"/>
    <col min="8055" max="8056" width="1.625" style="94" customWidth="1"/>
    <col min="8057" max="8057" width="15.125" style="94" bestFit="1" customWidth="1"/>
    <col min="8058" max="8058" width="5.375" style="94" customWidth="1"/>
    <col min="8059" max="8059" width="15.625" style="94" customWidth="1"/>
    <col min="8060" max="8060" width="10.625" style="94" customWidth="1"/>
    <col min="8061" max="8061" width="4" style="94" bestFit="1" customWidth="1"/>
    <col min="8062" max="8062" width="10.625" style="94" customWidth="1"/>
    <col min="8063" max="8063" width="15.625" style="94" customWidth="1"/>
    <col min="8064" max="8064" width="1.625" style="94" customWidth="1"/>
    <col min="8065" max="8065" width="9" style="94" customWidth="1"/>
    <col min="8066" max="8066" width="7.875" style="94" customWidth="1"/>
    <col min="8067" max="8067" width="9" style="94"/>
    <col min="8068" max="8068" width="9" style="94" customWidth="1"/>
    <col min="8069" max="8073" width="15.625" style="94" customWidth="1"/>
    <col min="8074" max="8074" width="9" style="94"/>
    <col min="8075" max="8075" width="23.375" style="94" customWidth="1"/>
    <col min="8076" max="8194" width="9" style="94"/>
    <col min="8195" max="8195" width="22.625" style="94" bestFit="1" customWidth="1"/>
    <col min="8196" max="8196" width="5.875" style="94" bestFit="1" customWidth="1"/>
    <col min="8197" max="8197" width="15.125" style="94" bestFit="1" customWidth="1"/>
    <col min="8198" max="8198" width="5.375" style="94" customWidth="1"/>
    <col min="8199" max="8199" width="15.625" style="94" customWidth="1"/>
    <col min="8200" max="8200" width="10.625" style="94" customWidth="1"/>
    <col min="8201" max="8201" width="4" style="94" bestFit="1" customWidth="1"/>
    <col min="8202" max="8202" width="10.625" style="94" customWidth="1"/>
    <col min="8203" max="8203" width="15.625" style="94" customWidth="1"/>
    <col min="8204" max="8204" width="1.625" style="94" customWidth="1"/>
    <col min="8205" max="8205" width="9" style="94" customWidth="1"/>
    <col min="8206" max="8206" width="7.875" style="94" customWidth="1"/>
    <col min="8207" max="8208" width="1.625" style="94" customWidth="1"/>
    <col min="8209" max="8209" width="15.125" style="94" bestFit="1" customWidth="1"/>
    <col min="8210" max="8210" width="5.375" style="94" customWidth="1"/>
    <col min="8211" max="8211" width="15.625" style="94" customWidth="1"/>
    <col min="8212" max="8212" width="10.625" style="94" customWidth="1"/>
    <col min="8213" max="8213" width="4" style="94" bestFit="1" customWidth="1"/>
    <col min="8214" max="8214" width="10.625" style="94" customWidth="1"/>
    <col min="8215" max="8215" width="15.625" style="94" customWidth="1"/>
    <col min="8216" max="8216" width="1.625" style="94" customWidth="1"/>
    <col min="8217" max="8217" width="9" style="94" customWidth="1"/>
    <col min="8218" max="8218" width="7.875" style="94" customWidth="1"/>
    <col min="8219" max="8220" width="9" style="94"/>
    <col min="8221" max="8221" width="22.625" style="94" bestFit="1" customWidth="1"/>
    <col min="8222" max="8222" width="5.875" style="94" bestFit="1" customWidth="1"/>
    <col min="8223" max="8223" width="15.125" style="94" bestFit="1" customWidth="1"/>
    <col min="8224" max="8224" width="5.375" style="94" customWidth="1"/>
    <col min="8225" max="8225" width="15.625" style="94" customWidth="1"/>
    <col min="8226" max="8226" width="10.625" style="94" customWidth="1"/>
    <col min="8227" max="8227" width="4" style="94" bestFit="1" customWidth="1"/>
    <col min="8228" max="8228" width="10.625" style="94" customWidth="1"/>
    <col min="8229" max="8229" width="15.625" style="94" customWidth="1"/>
    <col min="8230" max="8230" width="1.625" style="94" customWidth="1"/>
    <col min="8231" max="8231" width="9" style="94" customWidth="1"/>
    <col min="8232" max="8232" width="7.875" style="94" customWidth="1"/>
    <col min="8233" max="8234" width="1.625" style="94" customWidth="1"/>
    <col min="8235" max="8235" width="15.125" style="94" bestFit="1" customWidth="1"/>
    <col min="8236" max="8236" width="5.375" style="94" customWidth="1"/>
    <col min="8237" max="8237" width="15.625" style="94" customWidth="1"/>
    <col min="8238" max="8238" width="10.625" style="94" customWidth="1"/>
    <col min="8239" max="8239" width="4" style="94" bestFit="1" customWidth="1"/>
    <col min="8240" max="8240" width="10.625" style="94" customWidth="1"/>
    <col min="8241" max="8241" width="15.625" style="94" customWidth="1"/>
    <col min="8242" max="8242" width="1.625" style="94" customWidth="1"/>
    <col min="8243" max="8243" width="9" style="94" customWidth="1"/>
    <col min="8244" max="8244" width="7.875" style="94" customWidth="1"/>
    <col min="8245" max="8246" width="9" style="94"/>
    <col min="8247" max="8247" width="22.625" style="94" bestFit="1" customWidth="1"/>
    <col min="8248" max="8248" width="5.875" style="94" bestFit="1" customWidth="1"/>
    <col min="8249" max="8249" width="15.125" style="94" bestFit="1" customWidth="1"/>
    <col min="8250" max="8250" width="5.375" style="94" customWidth="1"/>
    <col min="8251" max="8251" width="15.625" style="94" customWidth="1"/>
    <col min="8252" max="8252" width="10.625" style="94" customWidth="1"/>
    <col min="8253" max="8253" width="4" style="94" bestFit="1" customWidth="1"/>
    <col min="8254" max="8254" width="10.625" style="94" customWidth="1"/>
    <col min="8255" max="8255" width="15.625" style="94" customWidth="1"/>
    <col min="8256" max="8256" width="1.625" style="94" customWidth="1"/>
    <col min="8257" max="8257" width="9" style="94" customWidth="1"/>
    <col min="8258" max="8258" width="7.875" style="94" customWidth="1"/>
    <col min="8259" max="8260" width="1.625" style="94" customWidth="1"/>
    <col min="8261" max="8261" width="15.125" style="94" bestFit="1" customWidth="1"/>
    <col min="8262" max="8262" width="5.375" style="94" customWidth="1"/>
    <col min="8263" max="8263" width="15.625" style="94" customWidth="1"/>
    <col min="8264" max="8264" width="10.625" style="94" customWidth="1"/>
    <col min="8265" max="8265" width="4" style="94" bestFit="1" customWidth="1"/>
    <col min="8266" max="8266" width="10.625" style="94" customWidth="1"/>
    <col min="8267" max="8267" width="15.625" style="94" customWidth="1"/>
    <col min="8268" max="8268" width="1.625" style="94" customWidth="1"/>
    <col min="8269" max="8269" width="9" style="94" customWidth="1"/>
    <col min="8270" max="8270" width="7.875" style="94" customWidth="1"/>
    <col min="8271" max="8272" width="9" style="94"/>
    <col min="8273" max="8273" width="22.625" style="94" bestFit="1" customWidth="1"/>
    <col min="8274" max="8274" width="5.875" style="94" bestFit="1" customWidth="1"/>
    <col min="8275" max="8275" width="15.125" style="94" bestFit="1" customWidth="1"/>
    <col min="8276" max="8276" width="5.375" style="94" customWidth="1"/>
    <col min="8277" max="8277" width="15.625" style="94" customWidth="1"/>
    <col min="8278" max="8278" width="10.625" style="94" customWidth="1"/>
    <col min="8279" max="8279" width="4" style="94" bestFit="1" customWidth="1"/>
    <col min="8280" max="8280" width="10.625" style="94" customWidth="1"/>
    <col min="8281" max="8281" width="15.625" style="94" customWidth="1"/>
    <col min="8282" max="8282" width="1.625" style="94" customWidth="1"/>
    <col min="8283" max="8283" width="9" style="94" customWidth="1"/>
    <col min="8284" max="8284" width="7.875" style="94" customWidth="1"/>
    <col min="8285" max="8286" width="1.625" style="94" customWidth="1"/>
    <col min="8287" max="8287" width="15.125" style="94" bestFit="1" customWidth="1"/>
    <col min="8288" max="8288" width="5.375" style="94" customWidth="1"/>
    <col min="8289" max="8289" width="15.625" style="94" customWidth="1"/>
    <col min="8290" max="8290" width="10.625" style="94" customWidth="1"/>
    <col min="8291" max="8291" width="4" style="94" bestFit="1" customWidth="1"/>
    <col min="8292" max="8292" width="10.625" style="94" customWidth="1"/>
    <col min="8293" max="8293" width="15.625" style="94" customWidth="1"/>
    <col min="8294" max="8294" width="1.625" style="94" customWidth="1"/>
    <col min="8295" max="8295" width="9" style="94" customWidth="1"/>
    <col min="8296" max="8296" width="7.875" style="94" customWidth="1"/>
    <col min="8297" max="8298" width="9" style="94"/>
    <col min="8299" max="8299" width="22.625" style="94" bestFit="1" customWidth="1"/>
    <col min="8300" max="8300" width="5.875" style="94" bestFit="1" customWidth="1"/>
    <col min="8301" max="8301" width="15.125" style="94" bestFit="1" customWidth="1"/>
    <col min="8302" max="8302" width="5.375" style="94" customWidth="1"/>
    <col min="8303" max="8303" width="15.625" style="94" customWidth="1"/>
    <col min="8304" max="8304" width="10.625" style="94" customWidth="1"/>
    <col min="8305" max="8305" width="4" style="94" bestFit="1" customWidth="1"/>
    <col min="8306" max="8306" width="10.625" style="94" customWidth="1"/>
    <col min="8307" max="8307" width="15.625" style="94" customWidth="1"/>
    <col min="8308" max="8308" width="1.625" style="94" customWidth="1"/>
    <col min="8309" max="8309" width="9" style="94" customWidth="1"/>
    <col min="8310" max="8310" width="7.875" style="94" customWidth="1"/>
    <col min="8311" max="8312" width="1.625" style="94" customWidth="1"/>
    <col min="8313" max="8313" width="15.125" style="94" bestFit="1" customWidth="1"/>
    <col min="8314" max="8314" width="5.375" style="94" customWidth="1"/>
    <col min="8315" max="8315" width="15.625" style="94" customWidth="1"/>
    <col min="8316" max="8316" width="10.625" style="94" customWidth="1"/>
    <col min="8317" max="8317" width="4" style="94" bestFit="1" customWidth="1"/>
    <col min="8318" max="8318" width="10.625" style="94" customWidth="1"/>
    <col min="8319" max="8319" width="15.625" style="94" customWidth="1"/>
    <col min="8320" max="8320" width="1.625" style="94" customWidth="1"/>
    <col min="8321" max="8321" width="9" style="94" customWidth="1"/>
    <col min="8322" max="8322" width="7.875" style="94" customWidth="1"/>
    <col min="8323" max="8323" width="9" style="94"/>
    <col min="8324" max="8324" width="9" style="94" customWidth="1"/>
    <col min="8325" max="8329" width="15.625" style="94" customWidth="1"/>
    <col min="8330" max="8330" width="9" style="94"/>
    <col min="8331" max="8331" width="23.375" style="94" customWidth="1"/>
    <col min="8332" max="8450" width="9" style="94"/>
    <col min="8451" max="8451" width="22.625" style="94" bestFit="1" customWidth="1"/>
    <col min="8452" max="8452" width="5.875" style="94" bestFit="1" customWidth="1"/>
    <col min="8453" max="8453" width="15.125" style="94" bestFit="1" customWidth="1"/>
    <col min="8454" max="8454" width="5.375" style="94" customWidth="1"/>
    <col min="8455" max="8455" width="15.625" style="94" customWidth="1"/>
    <col min="8456" max="8456" width="10.625" style="94" customWidth="1"/>
    <col min="8457" max="8457" width="4" style="94" bestFit="1" customWidth="1"/>
    <col min="8458" max="8458" width="10.625" style="94" customWidth="1"/>
    <col min="8459" max="8459" width="15.625" style="94" customWidth="1"/>
    <col min="8460" max="8460" width="1.625" style="94" customWidth="1"/>
    <col min="8461" max="8461" width="9" style="94" customWidth="1"/>
    <col min="8462" max="8462" width="7.875" style="94" customWidth="1"/>
    <col min="8463" max="8464" width="1.625" style="94" customWidth="1"/>
    <col min="8465" max="8465" width="15.125" style="94" bestFit="1" customWidth="1"/>
    <col min="8466" max="8466" width="5.375" style="94" customWidth="1"/>
    <col min="8467" max="8467" width="15.625" style="94" customWidth="1"/>
    <col min="8468" max="8468" width="10.625" style="94" customWidth="1"/>
    <col min="8469" max="8469" width="4" style="94" bestFit="1" customWidth="1"/>
    <col min="8470" max="8470" width="10.625" style="94" customWidth="1"/>
    <col min="8471" max="8471" width="15.625" style="94" customWidth="1"/>
    <col min="8472" max="8472" width="1.625" style="94" customWidth="1"/>
    <col min="8473" max="8473" width="9" style="94" customWidth="1"/>
    <col min="8474" max="8474" width="7.875" style="94" customWidth="1"/>
    <col min="8475" max="8476" width="9" style="94"/>
    <col min="8477" max="8477" width="22.625" style="94" bestFit="1" customWidth="1"/>
    <col min="8478" max="8478" width="5.875" style="94" bestFit="1" customWidth="1"/>
    <col min="8479" max="8479" width="15.125" style="94" bestFit="1" customWidth="1"/>
    <col min="8480" max="8480" width="5.375" style="94" customWidth="1"/>
    <col min="8481" max="8481" width="15.625" style="94" customWidth="1"/>
    <col min="8482" max="8482" width="10.625" style="94" customWidth="1"/>
    <col min="8483" max="8483" width="4" style="94" bestFit="1" customWidth="1"/>
    <col min="8484" max="8484" width="10.625" style="94" customWidth="1"/>
    <col min="8485" max="8485" width="15.625" style="94" customWidth="1"/>
    <col min="8486" max="8486" width="1.625" style="94" customWidth="1"/>
    <col min="8487" max="8487" width="9" style="94" customWidth="1"/>
    <col min="8488" max="8488" width="7.875" style="94" customWidth="1"/>
    <col min="8489" max="8490" width="1.625" style="94" customWidth="1"/>
    <col min="8491" max="8491" width="15.125" style="94" bestFit="1" customWidth="1"/>
    <col min="8492" max="8492" width="5.375" style="94" customWidth="1"/>
    <col min="8493" max="8493" width="15.625" style="94" customWidth="1"/>
    <col min="8494" max="8494" width="10.625" style="94" customWidth="1"/>
    <col min="8495" max="8495" width="4" style="94" bestFit="1" customWidth="1"/>
    <col min="8496" max="8496" width="10.625" style="94" customWidth="1"/>
    <col min="8497" max="8497" width="15.625" style="94" customWidth="1"/>
    <col min="8498" max="8498" width="1.625" style="94" customWidth="1"/>
    <col min="8499" max="8499" width="9" style="94" customWidth="1"/>
    <col min="8500" max="8500" width="7.875" style="94" customWidth="1"/>
    <col min="8501" max="8502" width="9" style="94"/>
    <col min="8503" max="8503" width="22.625" style="94" bestFit="1" customWidth="1"/>
    <col min="8504" max="8504" width="5.875" style="94" bestFit="1" customWidth="1"/>
    <col min="8505" max="8505" width="15.125" style="94" bestFit="1" customWidth="1"/>
    <col min="8506" max="8506" width="5.375" style="94" customWidth="1"/>
    <col min="8507" max="8507" width="15.625" style="94" customWidth="1"/>
    <col min="8508" max="8508" width="10.625" style="94" customWidth="1"/>
    <col min="8509" max="8509" width="4" style="94" bestFit="1" customWidth="1"/>
    <col min="8510" max="8510" width="10.625" style="94" customWidth="1"/>
    <col min="8511" max="8511" width="15.625" style="94" customWidth="1"/>
    <col min="8512" max="8512" width="1.625" style="94" customWidth="1"/>
    <col min="8513" max="8513" width="9" style="94" customWidth="1"/>
    <col min="8514" max="8514" width="7.875" style="94" customWidth="1"/>
    <col min="8515" max="8516" width="1.625" style="94" customWidth="1"/>
    <col min="8517" max="8517" width="15.125" style="94" bestFit="1" customWidth="1"/>
    <col min="8518" max="8518" width="5.375" style="94" customWidth="1"/>
    <col min="8519" max="8519" width="15.625" style="94" customWidth="1"/>
    <col min="8520" max="8520" width="10.625" style="94" customWidth="1"/>
    <col min="8521" max="8521" width="4" style="94" bestFit="1" customWidth="1"/>
    <col min="8522" max="8522" width="10.625" style="94" customWidth="1"/>
    <col min="8523" max="8523" width="15.625" style="94" customWidth="1"/>
    <col min="8524" max="8524" width="1.625" style="94" customWidth="1"/>
    <col min="8525" max="8525" width="9" style="94" customWidth="1"/>
    <col min="8526" max="8526" width="7.875" style="94" customWidth="1"/>
    <col min="8527" max="8528" width="9" style="94"/>
    <col min="8529" max="8529" width="22.625" style="94" bestFit="1" customWidth="1"/>
    <col min="8530" max="8530" width="5.875" style="94" bestFit="1" customWidth="1"/>
    <col min="8531" max="8531" width="15.125" style="94" bestFit="1" customWidth="1"/>
    <col min="8532" max="8532" width="5.375" style="94" customWidth="1"/>
    <col min="8533" max="8533" width="15.625" style="94" customWidth="1"/>
    <col min="8534" max="8534" width="10.625" style="94" customWidth="1"/>
    <col min="8535" max="8535" width="4" style="94" bestFit="1" customWidth="1"/>
    <col min="8536" max="8536" width="10.625" style="94" customWidth="1"/>
    <col min="8537" max="8537" width="15.625" style="94" customWidth="1"/>
    <col min="8538" max="8538" width="1.625" style="94" customWidth="1"/>
    <col min="8539" max="8539" width="9" style="94" customWidth="1"/>
    <col min="8540" max="8540" width="7.875" style="94" customWidth="1"/>
    <col min="8541" max="8542" width="1.625" style="94" customWidth="1"/>
    <col min="8543" max="8543" width="15.125" style="94" bestFit="1" customWidth="1"/>
    <col min="8544" max="8544" width="5.375" style="94" customWidth="1"/>
    <col min="8545" max="8545" width="15.625" style="94" customWidth="1"/>
    <col min="8546" max="8546" width="10.625" style="94" customWidth="1"/>
    <col min="8547" max="8547" width="4" style="94" bestFit="1" customWidth="1"/>
    <col min="8548" max="8548" width="10.625" style="94" customWidth="1"/>
    <col min="8549" max="8549" width="15.625" style="94" customWidth="1"/>
    <col min="8550" max="8550" width="1.625" style="94" customWidth="1"/>
    <col min="8551" max="8551" width="9" style="94" customWidth="1"/>
    <col min="8552" max="8552" width="7.875" style="94" customWidth="1"/>
    <col min="8553" max="8554" width="9" style="94"/>
    <col min="8555" max="8555" width="22.625" style="94" bestFit="1" customWidth="1"/>
    <col min="8556" max="8556" width="5.875" style="94" bestFit="1" customWidth="1"/>
    <col min="8557" max="8557" width="15.125" style="94" bestFit="1" customWidth="1"/>
    <col min="8558" max="8558" width="5.375" style="94" customWidth="1"/>
    <col min="8559" max="8559" width="15.625" style="94" customWidth="1"/>
    <col min="8560" max="8560" width="10.625" style="94" customWidth="1"/>
    <col min="8561" max="8561" width="4" style="94" bestFit="1" customWidth="1"/>
    <col min="8562" max="8562" width="10.625" style="94" customWidth="1"/>
    <col min="8563" max="8563" width="15.625" style="94" customWidth="1"/>
    <col min="8564" max="8564" width="1.625" style="94" customWidth="1"/>
    <col min="8565" max="8565" width="9" style="94" customWidth="1"/>
    <col min="8566" max="8566" width="7.875" style="94" customWidth="1"/>
    <col min="8567" max="8568" width="1.625" style="94" customWidth="1"/>
    <col min="8569" max="8569" width="15.125" style="94" bestFit="1" customWidth="1"/>
    <col min="8570" max="8570" width="5.375" style="94" customWidth="1"/>
    <col min="8571" max="8571" width="15.625" style="94" customWidth="1"/>
    <col min="8572" max="8572" width="10.625" style="94" customWidth="1"/>
    <col min="8573" max="8573" width="4" style="94" bestFit="1" customWidth="1"/>
    <col min="8574" max="8574" width="10.625" style="94" customWidth="1"/>
    <col min="8575" max="8575" width="15.625" style="94" customWidth="1"/>
    <col min="8576" max="8576" width="1.625" style="94" customWidth="1"/>
    <col min="8577" max="8577" width="9" style="94" customWidth="1"/>
    <col min="8578" max="8578" width="7.875" style="94" customWidth="1"/>
    <col min="8579" max="8579" width="9" style="94"/>
    <col min="8580" max="8580" width="9" style="94" customWidth="1"/>
    <col min="8581" max="8585" width="15.625" style="94" customWidth="1"/>
    <col min="8586" max="8586" width="9" style="94"/>
    <col min="8587" max="8587" width="23.375" style="94" customWidth="1"/>
    <col min="8588" max="8706" width="9" style="94"/>
    <col min="8707" max="8707" width="22.625" style="94" bestFit="1" customWidth="1"/>
    <col min="8708" max="8708" width="5.875" style="94" bestFit="1" customWidth="1"/>
    <col min="8709" max="8709" width="15.125" style="94" bestFit="1" customWidth="1"/>
    <col min="8710" max="8710" width="5.375" style="94" customWidth="1"/>
    <col min="8711" max="8711" width="15.625" style="94" customWidth="1"/>
    <col min="8712" max="8712" width="10.625" style="94" customWidth="1"/>
    <col min="8713" max="8713" width="4" style="94" bestFit="1" customWidth="1"/>
    <col min="8714" max="8714" width="10.625" style="94" customWidth="1"/>
    <col min="8715" max="8715" width="15.625" style="94" customWidth="1"/>
    <col min="8716" max="8716" width="1.625" style="94" customWidth="1"/>
    <col min="8717" max="8717" width="9" style="94" customWidth="1"/>
    <col min="8718" max="8718" width="7.875" style="94" customWidth="1"/>
    <col min="8719" max="8720" width="1.625" style="94" customWidth="1"/>
    <col min="8721" max="8721" width="15.125" style="94" bestFit="1" customWidth="1"/>
    <col min="8722" max="8722" width="5.375" style="94" customWidth="1"/>
    <col min="8723" max="8723" width="15.625" style="94" customWidth="1"/>
    <col min="8724" max="8724" width="10.625" style="94" customWidth="1"/>
    <col min="8725" max="8725" width="4" style="94" bestFit="1" customWidth="1"/>
    <col min="8726" max="8726" width="10.625" style="94" customWidth="1"/>
    <col min="8727" max="8727" width="15.625" style="94" customWidth="1"/>
    <col min="8728" max="8728" width="1.625" style="94" customWidth="1"/>
    <col min="8729" max="8729" width="9" style="94" customWidth="1"/>
    <col min="8730" max="8730" width="7.875" style="94" customWidth="1"/>
    <col min="8731" max="8732" width="9" style="94"/>
    <col min="8733" max="8733" width="22.625" style="94" bestFit="1" customWidth="1"/>
    <col min="8734" max="8734" width="5.875" style="94" bestFit="1" customWidth="1"/>
    <col min="8735" max="8735" width="15.125" style="94" bestFit="1" customWidth="1"/>
    <col min="8736" max="8736" width="5.375" style="94" customWidth="1"/>
    <col min="8737" max="8737" width="15.625" style="94" customWidth="1"/>
    <col min="8738" max="8738" width="10.625" style="94" customWidth="1"/>
    <col min="8739" max="8739" width="4" style="94" bestFit="1" customWidth="1"/>
    <col min="8740" max="8740" width="10.625" style="94" customWidth="1"/>
    <col min="8741" max="8741" width="15.625" style="94" customWidth="1"/>
    <col min="8742" max="8742" width="1.625" style="94" customWidth="1"/>
    <col min="8743" max="8743" width="9" style="94" customWidth="1"/>
    <col min="8744" max="8744" width="7.875" style="94" customWidth="1"/>
    <col min="8745" max="8746" width="1.625" style="94" customWidth="1"/>
    <col min="8747" max="8747" width="15.125" style="94" bestFit="1" customWidth="1"/>
    <col min="8748" max="8748" width="5.375" style="94" customWidth="1"/>
    <col min="8749" max="8749" width="15.625" style="94" customWidth="1"/>
    <col min="8750" max="8750" width="10.625" style="94" customWidth="1"/>
    <col min="8751" max="8751" width="4" style="94" bestFit="1" customWidth="1"/>
    <col min="8752" max="8752" width="10.625" style="94" customWidth="1"/>
    <col min="8753" max="8753" width="15.625" style="94" customWidth="1"/>
    <col min="8754" max="8754" width="1.625" style="94" customWidth="1"/>
    <col min="8755" max="8755" width="9" style="94" customWidth="1"/>
    <col min="8756" max="8756" width="7.875" style="94" customWidth="1"/>
    <col min="8757" max="8758" width="9" style="94"/>
    <col min="8759" max="8759" width="22.625" style="94" bestFit="1" customWidth="1"/>
    <col min="8760" max="8760" width="5.875" style="94" bestFit="1" customWidth="1"/>
    <col min="8761" max="8761" width="15.125" style="94" bestFit="1" customWidth="1"/>
    <col min="8762" max="8762" width="5.375" style="94" customWidth="1"/>
    <col min="8763" max="8763" width="15.625" style="94" customWidth="1"/>
    <col min="8764" max="8764" width="10.625" style="94" customWidth="1"/>
    <col min="8765" max="8765" width="4" style="94" bestFit="1" customWidth="1"/>
    <col min="8766" max="8766" width="10.625" style="94" customWidth="1"/>
    <col min="8767" max="8767" width="15.625" style="94" customWidth="1"/>
    <col min="8768" max="8768" width="1.625" style="94" customWidth="1"/>
    <col min="8769" max="8769" width="9" style="94" customWidth="1"/>
    <col min="8770" max="8770" width="7.875" style="94" customWidth="1"/>
    <col min="8771" max="8772" width="1.625" style="94" customWidth="1"/>
    <col min="8773" max="8773" width="15.125" style="94" bestFit="1" customWidth="1"/>
    <col min="8774" max="8774" width="5.375" style="94" customWidth="1"/>
    <col min="8775" max="8775" width="15.625" style="94" customWidth="1"/>
    <col min="8776" max="8776" width="10.625" style="94" customWidth="1"/>
    <col min="8777" max="8777" width="4" style="94" bestFit="1" customWidth="1"/>
    <col min="8778" max="8778" width="10.625" style="94" customWidth="1"/>
    <col min="8779" max="8779" width="15.625" style="94" customWidth="1"/>
    <col min="8780" max="8780" width="1.625" style="94" customWidth="1"/>
    <col min="8781" max="8781" width="9" style="94" customWidth="1"/>
    <col min="8782" max="8782" width="7.875" style="94" customWidth="1"/>
    <col min="8783" max="8784" width="9" style="94"/>
    <col min="8785" max="8785" width="22.625" style="94" bestFit="1" customWidth="1"/>
    <col min="8786" max="8786" width="5.875" style="94" bestFit="1" customWidth="1"/>
    <col min="8787" max="8787" width="15.125" style="94" bestFit="1" customWidth="1"/>
    <col min="8788" max="8788" width="5.375" style="94" customWidth="1"/>
    <col min="8789" max="8789" width="15.625" style="94" customWidth="1"/>
    <col min="8790" max="8790" width="10.625" style="94" customWidth="1"/>
    <col min="8791" max="8791" width="4" style="94" bestFit="1" customWidth="1"/>
    <col min="8792" max="8792" width="10.625" style="94" customWidth="1"/>
    <col min="8793" max="8793" width="15.625" style="94" customWidth="1"/>
    <col min="8794" max="8794" width="1.625" style="94" customWidth="1"/>
    <col min="8795" max="8795" width="9" style="94" customWidth="1"/>
    <col min="8796" max="8796" width="7.875" style="94" customWidth="1"/>
    <col min="8797" max="8798" width="1.625" style="94" customWidth="1"/>
    <col min="8799" max="8799" width="15.125" style="94" bestFit="1" customWidth="1"/>
    <col min="8800" max="8800" width="5.375" style="94" customWidth="1"/>
    <col min="8801" max="8801" width="15.625" style="94" customWidth="1"/>
    <col min="8802" max="8802" width="10.625" style="94" customWidth="1"/>
    <col min="8803" max="8803" width="4" style="94" bestFit="1" customWidth="1"/>
    <col min="8804" max="8804" width="10.625" style="94" customWidth="1"/>
    <col min="8805" max="8805" width="15.625" style="94" customWidth="1"/>
    <col min="8806" max="8806" width="1.625" style="94" customWidth="1"/>
    <col min="8807" max="8807" width="9" style="94" customWidth="1"/>
    <col min="8808" max="8808" width="7.875" style="94" customWidth="1"/>
    <col min="8809" max="8810" width="9" style="94"/>
    <col min="8811" max="8811" width="22.625" style="94" bestFit="1" customWidth="1"/>
    <col min="8812" max="8812" width="5.875" style="94" bestFit="1" customWidth="1"/>
    <col min="8813" max="8813" width="15.125" style="94" bestFit="1" customWidth="1"/>
    <col min="8814" max="8814" width="5.375" style="94" customWidth="1"/>
    <col min="8815" max="8815" width="15.625" style="94" customWidth="1"/>
    <col min="8816" max="8816" width="10.625" style="94" customWidth="1"/>
    <col min="8817" max="8817" width="4" style="94" bestFit="1" customWidth="1"/>
    <col min="8818" max="8818" width="10.625" style="94" customWidth="1"/>
    <col min="8819" max="8819" width="15.625" style="94" customWidth="1"/>
    <col min="8820" max="8820" width="1.625" style="94" customWidth="1"/>
    <col min="8821" max="8821" width="9" style="94" customWidth="1"/>
    <col min="8822" max="8822" width="7.875" style="94" customWidth="1"/>
    <col min="8823" max="8824" width="1.625" style="94" customWidth="1"/>
    <col min="8825" max="8825" width="15.125" style="94" bestFit="1" customWidth="1"/>
    <col min="8826" max="8826" width="5.375" style="94" customWidth="1"/>
    <col min="8827" max="8827" width="15.625" style="94" customWidth="1"/>
    <col min="8828" max="8828" width="10.625" style="94" customWidth="1"/>
    <col min="8829" max="8829" width="4" style="94" bestFit="1" customWidth="1"/>
    <col min="8830" max="8830" width="10.625" style="94" customWidth="1"/>
    <col min="8831" max="8831" width="15.625" style="94" customWidth="1"/>
    <col min="8832" max="8832" width="1.625" style="94" customWidth="1"/>
    <col min="8833" max="8833" width="9" style="94" customWidth="1"/>
    <col min="8834" max="8834" width="7.875" style="94" customWidth="1"/>
    <col min="8835" max="8835" width="9" style="94"/>
    <col min="8836" max="8836" width="9" style="94" customWidth="1"/>
    <col min="8837" max="8841" width="15.625" style="94" customWidth="1"/>
    <col min="8842" max="8842" width="9" style="94"/>
    <col min="8843" max="8843" width="23.375" style="94" customWidth="1"/>
    <col min="8844" max="8962" width="9" style="94"/>
    <col min="8963" max="8963" width="22.625" style="94" bestFit="1" customWidth="1"/>
    <col min="8964" max="8964" width="5.875" style="94" bestFit="1" customWidth="1"/>
    <col min="8965" max="8965" width="15.125" style="94" bestFit="1" customWidth="1"/>
    <col min="8966" max="8966" width="5.375" style="94" customWidth="1"/>
    <col min="8967" max="8967" width="15.625" style="94" customWidth="1"/>
    <col min="8968" max="8968" width="10.625" style="94" customWidth="1"/>
    <col min="8969" max="8969" width="4" style="94" bestFit="1" customWidth="1"/>
    <col min="8970" max="8970" width="10.625" style="94" customWidth="1"/>
    <col min="8971" max="8971" width="15.625" style="94" customWidth="1"/>
    <col min="8972" max="8972" width="1.625" style="94" customWidth="1"/>
    <col min="8973" max="8973" width="9" style="94" customWidth="1"/>
    <col min="8974" max="8974" width="7.875" style="94" customWidth="1"/>
    <col min="8975" max="8976" width="1.625" style="94" customWidth="1"/>
    <col min="8977" max="8977" width="15.125" style="94" bestFit="1" customWidth="1"/>
    <col min="8978" max="8978" width="5.375" style="94" customWidth="1"/>
    <col min="8979" max="8979" width="15.625" style="94" customWidth="1"/>
    <col min="8980" max="8980" width="10.625" style="94" customWidth="1"/>
    <col min="8981" max="8981" width="4" style="94" bestFit="1" customWidth="1"/>
    <col min="8982" max="8982" width="10.625" style="94" customWidth="1"/>
    <col min="8983" max="8983" width="15.625" style="94" customWidth="1"/>
    <col min="8984" max="8984" width="1.625" style="94" customWidth="1"/>
    <col min="8985" max="8985" width="9" style="94" customWidth="1"/>
    <col min="8986" max="8986" width="7.875" style="94" customWidth="1"/>
    <col min="8987" max="8988" width="9" style="94"/>
    <col min="8989" max="8989" width="22.625" style="94" bestFit="1" customWidth="1"/>
    <col min="8990" max="8990" width="5.875" style="94" bestFit="1" customWidth="1"/>
    <col min="8991" max="8991" width="15.125" style="94" bestFit="1" customWidth="1"/>
    <col min="8992" max="8992" width="5.375" style="94" customWidth="1"/>
    <col min="8993" max="8993" width="15.625" style="94" customWidth="1"/>
    <col min="8994" max="8994" width="10.625" style="94" customWidth="1"/>
    <col min="8995" max="8995" width="4" style="94" bestFit="1" customWidth="1"/>
    <col min="8996" max="8996" width="10.625" style="94" customWidth="1"/>
    <col min="8997" max="8997" width="15.625" style="94" customWidth="1"/>
    <col min="8998" max="8998" width="1.625" style="94" customWidth="1"/>
    <col min="8999" max="8999" width="9" style="94" customWidth="1"/>
    <col min="9000" max="9000" width="7.875" style="94" customWidth="1"/>
    <col min="9001" max="9002" width="1.625" style="94" customWidth="1"/>
    <col min="9003" max="9003" width="15.125" style="94" bestFit="1" customWidth="1"/>
    <col min="9004" max="9004" width="5.375" style="94" customWidth="1"/>
    <col min="9005" max="9005" width="15.625" style="94" customWidth="1"/>
    <col min="9006" max="9006" width="10.625" style="94" customWidth="1"/>
    <col min="9007" max="9007" width="4" style="94" bestFit="1" customWidth="1"/>
    <col min="9008" max="9008" width="10.625" style="94" customWidth="1"/>
    <col min="9009" max="9009" width="15.625" style="94" customWidth="1"/>
    <col min="9010" max="9010" width="1.625" style="94" customWidth="1"/>
    <col min="9011" max="9011" width="9" style="94" customWidth="1"/>
    <col min="9012" max="9012" width="7.875" style="94" customWidth="1"/>
    <col min="9013" max="9014" width="9" style="94"/>
    <col min="9015" max="9015" width="22.625" style="94" bestFit="1" customWidth="1"/>
    <col min="9016" max="9016" width="5.875" style="94" bestFit="1" customWidth="1"/>
    <col min="9017" max="9017" width="15.125" style="94" bestFit="1" customWidth="1"/>
    <col min="9018" max="9018" width="5.375" style="94" customWidth="1"/>
    <col min="9019" max="9019" width="15.625" style="94" customWidth="1"/>
    <col min="9020" max="9020" width="10.625" style="94" customWidth="1"/>
    <col min="9021" max="9021" width="4" style="94" bestFit="1" customWidth="1"/>
    <col min="9022" max="9022" width="10.625" style="94" customWidth="1"/>
    <col min="9023" max="9023" width="15.625" style="94" customWidth="1"/>
    <col min="9024" max="9024" width="1.625" style="94" customWidth="1"/>
    <col min="9025" max="9025" width="9" style="94" customWidth="1"/>
    <col min="9026" max="9026" width="7.875" style="94" customWidth="1"/>
    <col min="9027" max="9028" width="1.625" style="94" customWidth="1"/>
    <col min="9029" max="9029" width="15.125" style="94" bestFit="1" customWidth="1"/>
    <col min="9030" max="9030" width="5.375" style="94" customWidth="1"/>
    <col min="9031" max="9031" width="15.625" style="94" customWidth="1"/>
    <col min="9032" max="9032" width="10.625" style="94" customWidth="1"/>
    <col min="9033" max="9033" width="4" style="94" bestFit="1" customWidth="1"/>
    <col min="9034" max="9034" width="10.625" style="94" customWidth="1"/>
    <col min="9035" max="9035" width="15.625" style="94" customWidth="1"/>
    <col min="9036" max="9036" width="1.625" style="94" customWidth="1"/>
    <col min="9037" max="9037" width="9" style="94" customWidth="1"/>
    <col min="9038" max="9038" width="7.875" style="94" customWidth="1"/>
    <col min="9039" max="9040" width="9" style="94"/>
    <col min="9041" max="9041" width="22.625" style="94" bestFit="1" customWidth="1"/>
    <col min="9042" max="9042" width="5.875" style="94" bestFit="1" customWidth="1"/>
    <col min="9043" max="9043" width="15.125" style="94" bestFit="1" customWidth="1"/>
    <col min="9044" max="9044" width="5.375" style="94" customWidth="1"/>
    <col min="9045" max="9045" width="15.625" style="94" customWidth="1"/>
    <col min="9046" max="9046" width="10.625" style="94" customWidth="1"/>
    <col min="9047" max="9047" width="4" style="94" bestFit="1" customWidth="1"/>
    <col min="9048" max="9048" width="10.625" style="94" customWidth="1"/>
    <col min="9049" max="9049" width="15.625" style="94" customWidth="1"/>
    <col min="9050" max="9050" width="1.625" style="94" customWidth="1"/>
    <col min="9051" max="9051" width="9" style="94" customWidth="1"/>
    <col min="9052" max="9052" width="7.875" style="94" customWidth="1"/>
    <col min="9053" max="9054" width="1.625" style="94" customWidth="1"/>
    <col min="9055" max="9055" width="15.125" style="94" bestFit="1" customWidth="1"/>
    <col min="9056" max="9056" width="5.375" style="94" customWidth="1"/>
    <col min="9057" max="9057" width="15.625" style="94" customWidth="1"/>
    <col min="9058" max="9058" width="10.625" style="94" customWidth="1"/>
    <col min="9059" max="9059" width="4" style="94" bestFit="1" customWidth="1"/>
    <col min="9060" max="9060" width="10.625" style="94" customWidth="1"/>
    <col min="9061" max="9061" width="15.625" style="94" customWidth="1"/>
    <col min="9062" max="9062" width="1.625" style="94" customWidth="1"/>
    <col min="9063" max="9063" width="9" style="94" customWidth="1"/>
    <col min="9064" max="9064" width="7.875" style="94" customWidth="1"/>
    <col min="9065" max="9066" width="9" style="94"/>
    <col min="9067" max="9067" width="22.625" style="94" bestFit="1" customWidth="1"/>
    <col min="9068" max="9068" width="5.875" style="94" bestFit="1" customWidth="1"/>
    <col min="9069" max="9069" width="15.125" style="94" bestFit="1" customWidth="1"/>
    <col min="9070" max="9070" width="5.375" style="94" customWidth="1"/>
    <col min="9071" max="9071" width="15.625" style="94" customWidth="1"/>
    <col min="9072" max="9072" width="10.625" style="94" customWidth="1"/>
    <col min="9073" max="9073" width="4" style="94" bestFit="1" customWidth="1"/>
    <col min="9074" max="9074" width="10.625" style="94" customWidth="1"/>
    <col min="9075" max="9075" width="15.625" style="94" customWidth="1"/>
    <col min="9076" max="9076" width="1.625" style="94" customWidth="1"/>
    <col min="9077" max="9077" width="9" style="94" customWidth="1"/>
    <col min="9078" max="9078" width="7.875" style="94" customWidth="1"/>
    <col min="9079" max="9080" width="1.625" style="94" customWidth="1"/>
    <col min="9081" max="9081" width="15.125" style="94" bestFit="1" customWidth="1"/>
    <col min="9082" max="9082" width="5.375" style="94" customWidth="1"/>
    <col min="9083" max="9083" width="15.625" style="94" customWidth="1"/>
    <col min="9084" max="9084" width="10.625" style="94" customWidth="1"/>
    <col min="9085" max="9085" width="4" style="94" bestFit="1" customWidth="1"/>
    <col min="9086" max="9086" width="10.625" style="94" customWidth="1"/>
    <col min="9087" max="9087" width="15.625" style="94" customWidth="1"/>
    <col min="9088" max="9088" width="1.625" style="94" customWidth="1"/>
    <col min="9089" max="9089" width="9" style="94" customWidth="1"/>
    <col min="9090" max="9090" width="7.875" style="94" customWidth="1"/>
    <col min="9091" max="9091" width="9" style="94"/>
    <col min="9092" max="9092" width="9" style="94" customWidth="1"/>
    <col min="9093" max="9097" width="15.625" style="94" customWidth="1"/>
    <col min="9098" max="9098" width="9" style="94"/>
    <col min="9099" max="9099" width="23.375" style="94" customWidth="1"/>
    <col min="9100" max="9218" width="9" style="94"/>
    <col min="9219" max="9219" width="22.625" style="94" bestFit="1" customWidth="1"/>
    <col min="9220" max="9220" width="5.875" style="94" bestFit="1" customWidth="1"/>
    <col min="9221" max="9221" width="15.125" style="94" bestFit="1" customWidth="1"/>
    <col min="9222" max="9222" width="5.375" style="94" customWidth="1"/>
    <col min="9223" max="9223" width="15.625" style="94" customWidth="1"/>
    <col min="9224" max="9224" width="10.625" style="94" customWidth="1"/>
    <col min="9225" max="9225" width="4" style="94" bestFit="1" customWidth="1"/>
    <col min="9226" max="9226" width="10.625" style="94" customWidth="1"/>
    <col min="9227" max="9227" width="15.625" style="94" customWidth="1"/>
    <col min="9228" max="9228" width="1.625" style="94" customWidth="1"/>
    <col min="9229" max="9229" width="9" style="94" customWidth="1"/>
    <col min="9230" max="9230" width="7.875" style="94" customWidth="1"/>
    <col min="9231" max="9232" width="1.625" style="94" customWidth="1"/>
    <col min="9233" max="9233" width="15.125" style="94" bestFit="1" customWidth="1"/>
    <col min="9234" max="9234" width="5.375" style="94" customWidth="1"/>
    <col min="9235" max="9235" width="15.625" style="94" customWidth="1"/>
    <col min="9236" max="9236" width="10.625" style="94" customWidth="1"/>
    <col min="9237" max="9237" width="4" style="94" bestFit="1" customWidth="1"/>
    <col min="9238" max="9238" width="10.625" style="94" customWidth="1"/>
    <col min="9239" max="9239" width="15.625" style="94" customWidth="1"/>
    <col min="9240" max="9240" width="1.625" style="94" customWidth="1"/>
    <col min="9241" max="9241" width="9" style="94" customWidth="1"/>
    <col min="9242" max="9242" width="7.875" style="94" customWidth="1"/>
    <col min="9243" max="9244" width="9" style="94"/>
    <col min="9245" max="9245" width="22.625" style="94" bestFit="1" customWidth="1"/>
    <col min="9246" max="9246" width="5.875" style="94" bestFit="1" customWidth="1"/>
    <col min="9247" max="9247" width="15.125" style="94" bestFit="1" customWidth="1"/>
    <col min="9248" max="9248" width="5.375" style="94" customWidth="1"/>
    <col min="9249" max="9249" width="15.625" style="94" customWidth="1"/>
    <col min="9250" max="9250" width="10.625" style="94" customWidth="1"/>
    <col min="9251" max="9251" width="4" style="94" bestFit="1" customWidth="1"/>
    <col min="9252" max="9252" width="10.625" style="94" customWidth="1"/>
    <col min="9253" max="9253" width="15.625" style="94" customWidth="1"/>
    <col min="9254" max="9254" width="1.625" style="94" customWidth="1"/>
    <col min="9255" max="9255" width="9" style="94" customWidth="1"/>
    <col min="9256" max="9256" width="7.875" style="94" customWidth="1"/>
    <col min="9257" max="9258" width="1.625" style="94" customWidth="1"/>
    <col min="9259" max="9259" width="15.125" style="94" bestFit="1" customWidth="1"/>
    <col min="9260" max="9260" width="5.375" style="94" customWidth="1"/>
    <col min="9261" max="9261" width="15.625" style="94" customWidth="1"/>
    <col min="9262" max="9262" width="10.625" style="94" customWidth="1"/>
    <col min="9263" max="9263" width="4" style="94" bestFit="1" customWidth="1"/>
    <col min="9264" max="9264" width="10.625" style="94" customWidth="1"/>
    <col min="9265" max="9265" width="15.625" style="94" customWidth="1"/>
    <col min="9266" max="9266" width="1.625" style="94" customWidth="1"/>
    <col min="9267" max="9267" width="9" style="94" customWidth="1"/>
    <col min="9268" max="9268" width="7.875" style="94" customWidth="1"/>
    <col min="9269" max="9270" width="9" style="94"/>
    <col min="9271" max="9271" width="22.625" style="94" bestFit="1" customWidth="1"/>
    <col min="9272" max="9272" width="5.875" style="94" bestFit="1" customWidth="1"/>
    <col min="9273" max="9273" width="15.125" style="94" bestFit="1" customWidth="1"/>
    <col min="9274" max="9274" width="5.375" style="94" customWidth="1"/>
    <col min="9275" max="9275" width="15.625" style="94" customWidth="1"/>
    <col min="9276" max="9276" width="10.625" style="94" customWidth="1"/>
    <col min="9277" max="9277" width="4" style="94" bestFit="1" customWidth="1"/>
    <col min="9278" max="9278" width="10.625" style="94" customWidth="1"/>
    <col min="9279" max="9279" width="15.625" style="94" customWidth="1"/>
    <col min="9280" max="9280" width="1.625" style="94" customWidth="1"/>
    <col min="9281" max="9281" width="9" style="94" customWidth="1"/>
    <col min="9282" max="9282" width="7.875" style="94" customWidth="1"/>
    <col min="9283" max="9284" width="1.625" style="94" customWidth="1"/>
    <col min="9285" max="9285" width="15.125" style="94" bestFit="1" customWidth="1"/>
    <col min="9286" max="9286" width="5.375" style="94" customWidth="1"/>
    <col min="9287" max="9287" width="15.625" style="94" customWidth="1"/>
    <col min="9288" max="9288" width="10.625" style="94" customWidth="1"/>
    <col min="9289" max="9289" width="4" style="94" bestFit="1" customWidth="1"/>
    <col min="9290" max="9290" width="10.625" style="94" customWidth="1"/>
    <col min="9291" max="9291" width="15.625" style="94" customWidth="1"/>
    <col min="9292" max="9292" width="1.625" style="94" customWidth="1"/>
    <col min="9293" max="9293" width="9" style="94" customWidth="1"/>
    <col min="9294" max="9294" width="7.875" style="94" customWidth="1"/>
    <col min="9295" max="9296" width="9" style="94"/>
    <col min="9297" max="9297" width="22.625" style="94" bestFit="1" customWidth="1"/>
    <col min="9298" max="9298" width="5.875" style="94" bestFit="1" customWidth="1"/>
    <col min="9299" max="9299" width="15.125" style="94" bestFit="1" customWidth="1"/>
    <col min="9300" max="9300" width="5.375" style="94" customWidth="1"/>
    <col min="9301" max="9301" width="15.625" style="94" customWidth="1"/>
    <col min="9302" max="9302" width="10.625" style="94" customWidth="1"/>
    <col min="9303" max="9303" width="4" style="94" bestFit="1" customWidth="1"/>
    <col min="9304" max="9304" width="10.625" style="94" customWidth="1"/>
    <col min="9305" max="9305" width="15.625" style="94" customWidth="1"/>
    <col min="9306" max="9306" width="1.625" style="94" customWidth="1"/>
    <col min="9307" max="9307" width="9" style="94" customWidth="1"/>
    <col min="9308" max="9308" width="7.875" style="94" customWidth="1"/>
    <col min="9309" max="9310" width="1.625" style="94" customWidth="1"/>
    <col min="9311" max="9311" width="15.125" style="94" bestFit="1" customWidth="1"/>
    <col min="9312" max="9312" width="5.375" style="94" customWidth="1"/>
    <col min="9313" max="9313" width="15.625" style="94" customWidth="1"/>
    <col min="9314" max="9314" width="10.625" style="94" customWidth="1"/>
    <col min="9315" max="9315" width="4" style="94" bestFit="1" customWidth="1"/>
    <col min="9316" max="9316" width="10.625" style="94" customWidth="1"/>
    <col min="9317" max="9317" width="15.625" style="94" customWidth="1"/>
    <col min="9318" max="9318" width="1.625" style="94" customWidth="1"/>
    <col min="9319" max="9319" width="9" style="94" customWidth="1"/>
    <col min="9320" max="9320" width="7.875" style="94" customWidth="1"/>
    <col min="9321" max="9322" width="9" style="94"/>
    <col min="9323" max="9323" width="22.625" style="94" bestFit="1" customWidth="1"/>
    <col min="9324" max="9324" width="5.875" style="94" bestFit="1" customWidth="1"/>
    <col min="9325" max="9325" width="15.125" style="94" bestFit="1" customWidth="1"/>
    <col min="9326" max="9326" width="5.375" style="94" customWidth="1"/>
    <col min="9327" max="9327" width="15.625" style="94" customWidth="1"/>
    <col min="9328" max="9328" width="10.625" style="94" customWidth="1"/>
    <col min="9329" max="9329" width="4" style="94" bestFit="1" customWidth="1"/>
    <col min="9330" max="9330" width="10.625" style="94" customWidth="1"/>
    <col min="9331" max="9331" width="15.625" style="94" customWidth="1"/>
    <col min="9332" max="9332" width="1.625" style="94" customWidth="1"/>
    <col min="9333" max="9333" width="9" style="94" customWidth="1"/>
    <col min="9334" max="9334" width="7.875" style="94" customWidth="1"/>
    <col min="9335" max="9336" width="1.625" style="94" customWidth="1"/>
    <col min="9337" max="9337" width="15.125" style="94" bestFit="1" customWidth="1"/>
    <col min="9338" max="9338" width="5.375" style="94" customWidth="1"/>
    <col min="9339" max="9339" width="15.625" style="94" customWidth="1"/>
    <col min="9340" max="9340" width="10.625" style="94" customWidth="1"/>
    <col min="9341" max="9341" width="4" style="94" bestFit="1" customWidth="1"/>
    <col min="9342" max="9342" width="10.625" style="94" customWidth="1"/>
    <col min="9343" max="9343" width="15.625" style="94" customWidth="1"/>
    <col min="9344" max="9344" width="1.625" style="94" customWidth="1"/>
    <col min="9345" max="9345" width="9" style="94" customWidth="1"/>
    <col min="9346" max="9346" width="7.875" style="94" customWidth="1"/>
    <col min="9347" max="9347" width="9" style="94"/>
    <col min="9348" max="9348" width="9" style="94" customWidth="1"/>
    <col min="9349" max="9353" width="15.625" style="94" customWidth="1"/>
    <col min="9354" max="9354" width="9" style="94"/>
    <col min="9355" max="9355" width="23.375" style="94" customWidth="1"/>
    <col min="9356" max="9474" width="9" style="94"/>
    <col min="9475" max="9475" width="22.625" style="94" bestFit="1" customWidth="1"/>
    <col min="9476" max="9476" width="5.875" style="94" bestFit="1" customWidth="1"/>
    <col min="9477" max="9477" width="15.125" style="94" bestFit="1" customWidth="1"/>
    <col min="9478" max="9478" width="5.375" style="94" customWidth="1"/>
    <col min="9479" max="9479" width="15.625" style="94" customWidth="1"/>
    <col min="9480" max="9480" width="10.625" style="94" customWidth="1"/>
    <col min="9481" max="9481" width="4" style="94" bestFit="1" customWidth="1"/>
    <col min="9482" max="9482" width="10.625" style="94" customWidth="1"/>
    <col min="9483" max="9483" width="15.625" style="94" customWidth="1"/>
    <col min="9484" max="9484" width="1.625" style="94" customWidth="1"/>
    <col min="9485" max="9485" width="9" style="94" customWidth="1"/>
    <col min="9486" max="9486" width="7.875" style="94" customWidth="1"/>
    <col min="9487" max="9488" width="1.625" style="94" customWidth="1"/>
    <col min="9489" max="9489" width="15.125" style="94" bestFit="1" customWidth="1"/>
    <col min="9490" max="9490" width="5.375" style="94" customWidth="1"/>
    <col min="9491" max="9491" width="15.625" style="94" customWidth="1"/>
    <col min="9492" max="9492" width="10.625" style="94" customWidth="1"/>
    <col min="9493" max="9493" width="4" style="94" bestFit="1" customWidth="1"/>
    <col min="9494" max="9494" width="10.625" style="94" customWidth="1"/>
    <col min="9495" max="9495" width="15.625" style="94" customWidth="1"/>
    <col min="9496" max="9496" width="1.625" style="94" customWidth="1"/>
    <col min="9497" max="9497" width="9" style="94" customWidth="1"/>
    <col min="9498" max="9498" width="7.875" style="94" customWidth="1"/>
    <col min="9499" max="9500" width="9" style="94"/>
    <col min="9501" max="9501" width="22.625" style="94" bestFit="1" customWidth="1"/>
    <col min="9502" max="9502" width="5.875" style="94" bestFit="1" customWidth="1"/>
    <col min="9503" max="9503" width="15.125" style="94" bestFit="1" customWidth="1"/>
    <col min="9504" max="9504" width="5.375" style="94" customWidth="1"/>
    <col min="9505" max="9505" width="15.625" style="94" customWidth="1"/>
    <col min="9506" max="9506" width="10.625" style="94" customWidth="1"/>
    <col min="9507" max="9507" width="4" style="94" bestFit="1" customWidth="1"/>
    <col min="9508" max="9508" width="10.625" style="94" customWidth="1"/>
    <col min="9509" max="9509" width="15.625" style="94" customWidth="1"/>
    <col min="9510" max="9510" width="1.625" style="94" customWidth="1"/>
    <col min="9511" max="9511" width="9" style="94" customWidth="1"/>
    <col min="9512" max="9512" width="7.875" style="94" customWidth="1"/>
    <col min="9513" max="9514" width="1.625" style="94" customWidth="1"/>
    <col min="9515" max="9515" width="15.125" style="94" bestFit="1" customWidth="1"/>
    <col min="9516" max="9516" width="5.375" style="94" customWidth="1"/>
    <col min="9517" max="9517" width="15.625" style="94" customWidth="1"/>
    <col min="9518" max="9518" width="10.625" style="94" customWidth="1"/>
    <col min="9519" max="9519" width="4" style="94" bestFit="1" customWidth="1"/>
    <col min="9520" max="9520" width="10.625" style="94" customWidth="1"/>
    <col min="9521" max="9521" width="15.625" style="94" customWidth="1"/>
    <col min="9522" max="9522" width="1.625" style="94" customWidth="1"/>
    <col min="9523" max="9523" width="9" style="94" customWidth="1"/>
    <col min="9524" max="9524" width="7.875" style="94" customWidth="1"/>
    <col min="9525" max="9526" width="9" style="94"/>
    <col min="9527" max="9527" width="22.625" style="94" bestFit="1" customWidth="1"/>
    <col min="9528" max="9528" width="5.875" style="94" bestFit="1" customWidth="1"/>
    <col min="9529" max="9529" width="15.125" style="94" bestFit="1" customWidth="1"/>
    <col min="9530" max="9530" width="5.375" style="94" customWidth="1"/>
    <col min="9531" max="9531" width="15.625" style="94" customWidth="1"/>
    <col min="9532" max="9532" width="10.625" style="94" customWidth="1"/>
    <col min="9533" max="9533" width="4" style="94" bestFit="1" customWidth="1"/>
    <col min="9534" max="9534" width="10.625" style="94" customWidth="1"/>
    <col min="9535" max="9535" width="15.625" style="94" customWidth="1"/>
    <col min="9536" max="9536" width="1.625" style="94" customWidth="1"/>
    <col min="9537" max="9537" width="9" style="94" customWidth="1"/>
    <col min="9538" max="9538" width="7.875" style="94" customWidth="1"/>
    <col min="9539" max="9540" width="1.625" style="94" customWidth="1"/>
    <col min="9541" max="9541" width="15.125" style="94" bestFit="1" customWidth="1"/>
    <col min="9542" max="9542" width="5.375" style="94" customWidth="1"/>
    <col min="9543" max="9543" width="15.625" style="94" customWidth="1"/>
    <col min="9544" max="9544" width="10.625" style="94" customWidth="1"/>
    <col min="9545" max="9545" width="4" style="94" bestFit="1" customWidth="1"/>
    <col min="9546" max="9546" width="10.625" style="94" customWidth="1"/>
    <col min="9547" max="9547" width="15.625" style="94" customWidth="1"/>
    <col min="9548" max="9548" width="1.625" style="94" customWidth="1"/>
    <col min="9549" max="9549" width="9" style="94" customWidth="1"/>
    <col min="9550" max="9550" width="7.875" style="94" customWidth="1"/>
    <col min="9551" max="9552" width="9" style="94"/>
    <col min="9553" max="9553" width="22.625" style="94" bestFit="1" customWidth="1"/>
    <col min="9554" max="9554" width="5.875" style="94" bestFit="1" customWidth="1"/>
    <col min="9555" max="9555" width="15.125" style="94" bestFit="1" customWidth="1"/>
    <col min="9556" max="9556" width="5.375" style="94" customWidth="1"/>
    <col min="9557" max="9557" width="15.625" style="94" customWidth="1"/>
    <col min="9558" max="9558" width="10.625" style="94" customWidth="1"/>
    <col min="9559" max="9559" width="4" style="94" bestFit="1" customWidth="1"/>
    <col min="9560" max="9560" width="10.625" style="94" customWidth="1"/>
    <col min="9561" max="9561" width="15.625" style="94" customWidth="1"/>
    <col min="9562" max="9562" width="1.625" style="94" customWidth="1"/>
    <col min="9563" max="9563" width="9" style="94" customWidth="1"/>
    <col min="9564" max="9564" width="7.875" style="94" customWidth="1"/>
    <col min="9565" max="9566" width="1.625" style="94" customWidth="1"/>
    <col min="9567" max="9567" width="15.125" style="94" bestFit="1" customWidth="1"/>
    <col min="9568" max="9568" width="5.375" style="94" customWidth="1"/>
    <col min="9569" max="9569" width="15.625" style="94" customWidth="1"/>
    <col min="9570" max="9570" width="10.625" style="94" customWidth="1"/>
    <col min="9571" max="9571" width="4" style="94" bestFit="1" customWidth="1"/>
    <col min="9572" max="9572" width="10.625" style="94" customWidth="1"/>
    <col min="9573" max="9573" width="15.625" style="94" customWidth="1"/>
    <col min="9574" max="9574" width="1.625" style="94" customWidth="1"/>
    <col min="9575" max="9575" width="9" style="94" customWidth="1"/>
    <col min="9576" max="9576" width="7.875" style="94" customWidth="1"/>
    <col min="9577" max="9578" width="9" style="94"/>
    <col min="9579" max="9579" width="22.625" style="94" bestFit="1" customWidth="1"/>
    <col min="9580" max="9580" width="5.875" style="94" bestFit="1" customWidth="1"/>
    <col min="9581" max="9581" width="15.125" style="94" bestFit="1" customWidth="1"/>
    <col min="9582" max="9582" width="5.375" style="94" customWidth="1"/>
    <col min="9583" max="9583" width="15.625" style="94" customWidth="1"/>
    <col min="9584" max="9584" width="10.625" style="94" customWidth="1"/>
    <col min="9585" max="9585" width="4" style="94" bestFit="1" customWidth="1"/>
    <col min="9586" max="9586" width="10.625" style="94" customWidth="1"/>
    <col min="9587" max="9587" width="15.625" style="94" customWidth="1"/>
    <col min="9588" max="9588" width="1.625" style="94" customWidth="1"/>
    <col min="9589" max="9589" width="9" style="94" customWidth="1"/>
    <col min="9590" max="9590" width="7.875" style="94" customWidth="1"/>
    <col min="9591" max="9592" width="1.625" style="94" customWidth="1"/>
    <col min="9593" max="9593" width="15.125" style="94" bestFit="1" customWidth="1"/>
    <col min="9594" max="9594" width="5.375" style="94" customWidth="1"/>
    <col min="9595" max="9595" width="15.625" style="94" customWidth="1"/>
    <col min="9596" max="9596" width="10.625" style="94" customWidth="1"/>
    <col min="9597" max="9597" width="4" style="94" bestFit="1" customWidth="1"/>
    <col min="9598" max="9598" width="10.625" style="94" customWidth="1"/>
    <col min="9599" max="9599" width="15.625" style="94" customWidth="1"/>
    <col min="9600" max="9600" width="1.625" style="94" customWidth="1"/>
    <col min="9601" max="9601" width="9" style="94" customWidth="1"/>
    <col min="9602" max="9602" width="7.875" style="94" customWidth="1"/>
    <col min="9603" max="9603" width="9" style="94"/>
    <col min="9604" max="9604" width="9" style="94" customWidth="1"/>
    <col min="9605" max="9609" width="15.625" style="94" customWidth="1"/>
    <col min="9610" max="9610" width="9" style="94"/>
    <col min="9611" max="9611" width="23.375" style="94" customWidth="1"/>
    <col min="9612" max="9730" width="9" style="94"/>
    <col min="9731" max="9731" width="22.625" style="94" bestFit="1" customWidth="1"/>
    <col min="9732" max="9732" width="5.875" style="94" bestFit="1" customWidth="1"/>
    <col min="9733" max="9733" width="15.125" style="94" bestFit="1" customWidth="1"/>
    <col min="9734" max="9734" width="5.375" style="94" customWidth="1"/>
    <col min="9735" max="9735" width="15.625" style="94" customWidth="1"/>
    <col min="9736" max="9736" width="10.625" style="94" customWidth="1"/>
    <col min="9737" max="9737" width="4" style="94" bestFit="1" customWidth="1"/>
    <col min="9738" max="9738" width="10.625" style="94" customWidth="1"/>
    <col min="9739" max="9739" width="15.625" style="94" customWidth="1"/>
    <col min="9740" max="9740" width="1.625" style="94" customWidth="1"/>
    <col min="9741" max="9741" width="9" style="94" customWidth="1"/>
    <col min="9742" max="9742" width="7.875" style="94" customWidth="1"/>
    <col min="9743" max="9744" width="1.625" style="94" customWidth="1"/>
    <col min="9745" max="9745" width="15.125" style="94" bestFit="1" customWidth="1"/>
    <col min="9746" max="9746" width="5.375" style="94" customWidth="1"/>
    <col min="9747" max="9747" width="15.625" style="94" customWidth="1"/>
    <col min="9748" max="9748" width="10.625" style="94" customWidth="1"/>
    <col min="9749" max="9749" width="4" style="94" bestFit="1" customWidth="1"/>
    <col min="9750" max="9750" width="10.625" style="94" customWidth="1"/>
    <col min="9751" max="9751" width="15.625" style="94" customWidth="1"/>
    <col min="9752" max="9752" width="1.625" style="94" customWidth="1"/>
    <col min="9753" max="9753" width="9" style="94" customWidth="1"/>
    <col min="9754" max="9754" width="7.875" style="94" customWidth="1"/>
    <col min="9755" max="9756" width="9" style="94"/>
    <col min="9757" max="9757" width="22.625" style="94" bestFit="1" customWidth="1"/>
    <col min="9758" max="9758" width="5.875" style="94" bestFit="1" customWidth="1"/>
    <col min="9759" max="9759" width="15.125" style="94" bestFit="1" customWidth="1"/>
    <col min="9760" max="9760" width="5.375" style="94" customWidth="1"/>
    <col min="9761" max="9761" width="15.625" style="94" customWidth="1"/>
    <col min="9762" max="9762" width="10.625" style="94" customWidth="1"/>
    <col min="9763" max="9763" width="4" style="94" bestFit="1" customWidth="1"/>
    <col min="9764" max="9764" width="10.625" style="94" customWidth="1"/>
    <col min="9765" max="9765" width="15.625" style="94" customWidth="1"/>
    <col min="9766" max="9766" width="1.625" style="94" customWidth="1"/>
    <col min="9767" max="9767" width="9" style="94" customWidth="1"/>
    <col min="9768" max="9768" width="7.875" style="94" customWidth="1"/>
    <col min="9769" max="9770" width="1.625" style="94" customWidth="1"/>
    <col min="9771" max="9771" width="15.125" style="94" bestFit="1" customWidth="1"/>
    <col min="9772" max="9772" width="5.375" style="94" customWidth="1"/>
    <col min="9773" max="9773" width="15.625" style="94" customWidth="1"/>
    <col min="9774" max="9774" width="10.625" style="94" customWidth="1"/>
    <col min="9775" max="9775" width="4" style="94" bestFit="1" customWidth="1"/>
    <col min="9776" max="9776" width="10.625" style="94" customWidth="1"/>
    <col min="9777" max="9777" width="15.625" style="94" customWidth="1"/>
    <col min="9778" max="9778" width="1.625" style="94" customWidth="1"/>
    <col min="9779" max="9779" width="9" style="94" customWidth="1"/>
    <col min="9780" max="9780" width="7.875" style="94" customWidth="1"/>
    <col min="9781" max="9782" width="9" style="94"/>
    <col min="9783" max="9783" width="22.625" style="94" bestFit="1" customWidth="1"/>
    <col min="9784" max="9784" width="5.875" style="94" bestFit="1" customWidth="1"/>
    <col min="9785" max="9785" width="15.125" style="94" bestFit="1" customWidth="1"/>
    <col min="9786" max="9786" width="5.375" style="94" customWidth="1"/>
    <col min="9787" max="9787" width="15.625" style="94" customWidth="1"/>
    <col min="9788" max="9788" width="10.625" style="94" customWidth="1"/>
    <col min="9789" max="9789" width="4" style="94" bestFit="1" customWidth="1"/>
    <col min="9790" max="9790" width="10.625" style="94" customWidth="1"/>
    <col min="9791" max="9791" width="15.625" style="94" customWidth="1"/>
    <col min="9792" max="9792" width="1.625" style="94" customWidth="1"/>
    <col min="9793" max="9793" width="9" style="94" customWidth="1"/>
    <col min="9794" max="9794" width="7.875" style="94" customWidth="1"/>
    <col min="9795" max="9796" width="1.625" style="94" customWidth="1"/>
    <col min="9797" max="9797" width="15.125" style="94" bestFit="1" customWidth="1"/>
    <col min="9798" max="9798" width="5.375" style="94" customWidth="1"/>
    <col min="9799" max="9799" width="15.625" style="94" customWidth="1"/>
    <col min="9800" max="9800" width="10.625" style="94" customWidth="1"/>
    <col min="9801" max="9801" width="4" style="94" bestFit="1" customWidth="1"/>
    <col min="9802" max="9802" width="10.625" style="94" customWidth="1"/>
    <col min="9803" max="9803" width="15.625" style="94" customWidth="1"/>
    <col min="9804" max="9804" width="1.625" style="94" customWidth="1"/>
    <col min="9805" max="9805" width="9" style="94" customWidth="1"/>
    <col min="9806" max="9806" width="7.875" style="94" customWidth="1"/>
    <col min="9807" max="9808" width="9" style="94"/>
    <col min="9809" max="9809" width="22.625" style="94" bestFit="1" customWidth="1"/>
    <col min="9810" max="9810" width="5.875" style="94" bestFit="1" customWidth="1"/>
    <col min="9811" max="9811" width="15.125" style="94" bestFit="1" customWidth="1"/>
    <col min="9812" max="9812" width="5.375" style="94" customWidth="1"/>
    <col min="9813" max="9813" width="15.625" style="94" customWidth="1"/>
    <col min="9814" max="9814" width="10.625" style="94" customWidth="1"/>
    <col min="9815" max="9815" width="4" style="94" bestFit="1" customWidth="1"/>
    <col min="9816" max="9816" width="10.625" style="94" customWidth="1"/>
    <col min="9817" max="9817" width="15.625" style="94" customWidth="1"/>
    <col min="9818" max="9818" width="1.625" style="94" customWidth="1"/>
    <col min="9819" max="9819" width="9" style="94" customWidth="1"/>
    <col min="9820" max="9820" width="7.875" style="94" customWidth="1"/>
    <col min="9821" max="9822" width="1.625" style="94" customWidth="1"/>
    <col min="9823" max="9823" width="15.125" style="94" bestFit="1" customWidth="1"/>
    <col min="9824" max="9824" width="5.375" style="94" customWidth="1"/>
    <col min="9825" max="9825" width="15.625" style="94" customWidth="1"/>
    <col min="9826" max="9826" width="10.625" style="94" customWidth="1"/>
    <col min="9827" max="9827" width="4" style="94" bestFit="1" customWidth="1"/>
    <col min="9828" max="9828" width="10.625" style="94" customWidth="1"/>
    <col min="9829" max="9829" width="15.625" style="94" customWidth="1"/>
    <col min="9830" max="9830" width="1.625" style="94" customWidth="1"/>
    <col min="9831" max="9831" width="9" style="94" customWidth="1"/>
    <col min="9832" max="9832" width="7.875" style="94" customWidth="1"/>
    <col min="9833" max="9834" width="9" style="94"/>
    <col min="9835" max="9835" width="22.625" style="94" bestFit="1" customWidth="1"/>
    <col min="9836" max="9836" width="5.875" style="94" bestFit="1" customWidth="1"/>
    <col min="9837" max="9837" width="15.125" style="94" bestFit="1" customWidth="1"/>
    <col min="9838" max="9838" width="5.375" style="94" customWidth="1"/>
    <col min="9839" max="9839" width="15.625" style="94" customWidth="1"/>
    <col min="9840" max="9840" width="10.625" style="94" customWidth="1"/>
    <col min="9841" max="9841" width="4" style="94" bestFit="1" customWidth="1"/>
    <col min="9842" max="9842" width="10.625" style="94" customWidth="1"/>
    <col min="9843" max="9843" width="15.625" style="94" customWidth="1"/>
    <col min="9844" max="9844" width="1.625" style="94" customWidth="1"/>
    <col min="9845" max="9845" width="9" style="94" customWidth="1"/>
    <col min="9846" max="9846" width="7.875" style="94" customWidth="1"/>
    <col min="9847" max="9848" width="1.625" style="94" customWidth="1"/>
    <col min="9849" max="9849" width="15.125" style="94" bestFit="1" customWidth="1"/>
    <col min="9850" max="9850" width="5.375" style="94" customWidth="1"/>
    <col min="9851" max="9851" width="15.625" style="94" customWidth="1"/>
    <col min="9852" max="9852" width="10.625" style="94" customWidth="1"/>
    <col min="9853" max="9853" width="4" style="94" bestFit="1" customWidth="1"/>
    <col min="9854" max="9854" width="10.625" style="94" customWidth="1"/>
    <col min="9855" max="9855" width="15.625" style="94" customWidth="1"/>
    <col min="9856" max="9856" width="1.625" style="94" customWidth="1"/>
    <col min="9857" max="9857" width="9" style="94" customWidth="1"/>
    <col min="9858" max="9858" width="7.875" style="94" customWidth="1"/>
    <col min="9859" max="9859" width="9" style="94"/>
    <col min="9860" max="9860" width="9" style="94" customWidth="1"/>
    <col min="9861" max="9865" width="15.625" style="94" customWidth="1"/>
    <col min="9866" max="9866" width="9" style="94"/>
    <col min="9867" max="9867" width="23.375" style="94" customWidth="1"/>
    <col min="9868" max="9986" width="9" style="94"/>
    <col min="9987" max="9987" width="22.625" style="94" bestFit="1" customWidth="1"/>
    <col min="9988" max="9988" width="5.875" style="94" bestFit="1" customWidth="1"/>
    <col min="9989" max="9989" width="15.125" style="94" bestFit="1" customWidth="1"/>
    <col min="9990" max="9990" width="5.375" style="94" customWidth="1"/>
    <col min="9991" max="9991" width="15.625" style="94" customWidth="1"/>
    <col min="9992" max="9992" width="10.625" style="94" customWidth="1"/>
    <col min="9993" max="9993" width="4" style="94" bestFit="1" customWidth="1"/>
    <col min="9994" max="9994" width="10.625" style="94" customWidth="1"/>
    <col min="9995" max="9995" width="15.625" style="94" customWidth="1"/>
    <col min="9996" max="9996" width="1.625" style="94" customWidth="1"/>
    <col min="9997" max="9997" width="9" style="94" customWidth="1"/>
    <col min="9998" max="9998" width="7.875" style="94" customWidth="1"/>
    <col min="9999" max="10000" width="1.625" style="94" customWidth="1"/>
    <col min="10001" max="10001" width="15.125" style="94" bestFit="1" customWidth="1"/>
    <col min="10002" max="10002" width="5.375" style="94" customWidth="1"/>
    <col min="10003" max="10003" width="15.625" style="94" customWidth="1"/>
    <col min="10004" max="10004" width="10.625" style="94" customWidth="1"/>
    <col min="10005" max="10005" width="4" style="94" bestFit="1" customWidth="1"/>
    <col min="10006" max="10006" width="10.625" style="94" customWidth="1"/>
    <col min="10007" max="10007" width="15.625" style="94" customWidth="1"/>
    <col min="10008" max="10008" width="1.625" style="94" customWidth="1"/>
    <col min="10009" max="10009" width="9" style="94" customWidth="1"/>
    <col min="10010" max="10010" width="7.875" style="94" customWidth="1"/>
    <col min="10011" max="10012" width="9" style="94"/>
    <col min="10013" max="10013" width="22.625" style="94" bestFit="1" customWidth="1"/>
    <col min="10014" max="10014" width="5.875" style="94" bestFit="1" customWidth="1"/>
    <col min="10015" max="10015" width="15.125" style="94" bestFit="1" customWidth="1"/>
    <col min="10016" max="10016" width="5.375" style="94" customWidth="1"/>
    <col min="10017" max="10017" width="15.625" style="94" customWidth="1"/>
    <col min="10018" max="10018" width="10.625" style="94" customWidth="1"/>
    <col min="10019" max="10019" width="4" style="94" bestFit="1" customWidth="1"/>
    <col min="10020" max="10020" width="10.625" style="94" customWidth="1"/>
    <col min="10021" max="10021" width="15.625" style="94" customWidth="1"/>
    <col min="10022" max="10022" width="1.625" style="94" customWidth="1"/>
    <col min="10023" max="10023" width="9" style="94" customWidth="1"/>
    <col min="10024" max="10024" width="7.875" style="94" customWidth="1"/>
    <col min="10025" max="10026" width="1.625" style="94" customWidth="1"/>
    <col min="10027" max="10027" width="15.125" style="94" bestFit="1" customWidth="1"/>
    <col min="10028" max="10028" width="5.375" style="94" customWidth="1"/>
    <col min="10029" max="10029" width="15.625" style="94" customWidth="1"/>
    <col min="10030" max="10030" width="10.625" style="94" customWidth="1"/>
    <col min="10031" max="10031" width="4" style="94" bestFit="1" customWidth="1"/>
    <col min="10032" max="10032" width="10.625" style="94" customWidth="1"/>
    <col min="10033" max="10033" width="15.625" style="94" customWidth="1"/>
    <col min="10034" max="10034" width="1.625" style="94" customWidth="1"/>
    <col min="10035" max="10035" width="9" style="94" customWidth="1"/>
    <col min="10036" max="10036" width="7.875" style="94" customWidth="1"/>
    <col min="10037" max="10038" width="9" style="94"/>
    <col min="10039" max="10039" width="22.625" style="94" bestFit="1" customWidth="1"/>
    <col min="10040" max="10040" width="5.875" style="94" bestFit="1" customWidth="1"/>
    <col min="10041" max="10041" width="15.125" style="94" bestFit="1" customWidth="1"/>
    <col min="10042" max="10042" width="5.375" style="94" customWidth="1"/>
    <col min="10043" max="10043" width="15.625" style="94" customWidth="1"/>
    <col min="10044" max="10044" width="10.625" style="94" customWidth="1"/>
    <col min="10045" max="10045" width="4" style="94" bestFit="1" customWidth="1"/>
    <col min="10046" max="10046" width="10.625" style="94" customWidth="1"/>
    <col min="10047" max="10047" width="15.625" style="94" customWidth="1"/>
    <col min="10048" max="10048" width="1.625" style="94" customWidth="1"/>
    <col min="10049" max="10049" width="9" style="94" customWidth="1"/>
    <col min="10050" max="10050" width="7.875" style="94" customWidth="1"/>
    <col min="10051" max="10052" width="1.625" style="94" customWidth="1"/>
    <col min="10053" max="10053" width="15.125" style="94" bestFit="1" customWidth="1"/>
    <col min="10054" max="10054" width="5.375" style="94" customWidth="1"/>
    <col min="10055" max="10055" width="15.625" style="94" customWidth="1"/>
    <col min="10056" max="10056" width="10.625" style="94" customWidth="1"/>
    <col min="10057" max="10057" width="4" style="94" bestFit="1" customWidth="1"/>
    <col min="10058" max="10058" width="10.625" style="94" customWidth="1"/>
    <col min="10059" max="10059" width="15.625" style="94" customWidth="1"/>
    <col min="10060" max="10060" width="1.625" style="94" customWidth="1"/>
    <col min="10061" max="10061" width="9" style="94" customWidth="1"/>
    <col min="10062" max="10062" width="7.875" style="94" customWidth="1"/>
    <col min="10063" max="10064" width="9" style="94"/>
    <col min="10065" max="10065" width="22.625" style="94" bestFit="1" customWidth="1"/>
    <col min="10066" max="10066" width="5.875" style="94" bestFit="1" customWidth="1"/>
    <col min="10067" max="10067" width="15.125" style="94" bestFit="1" customWidth="1"/>
    <col min="10068" max="10068" width="5.375" style="94" customWidth="1"/>
    <col min="10069" max="10069" width="15.625" style="94" customWidth="1"/>
    <col min="10070" max="10070" width="10.625" style="94" customWidth="1"/>
    <col min="10071" max="10071" width="4" style="94" bestFit="1" customWidth="1"/>
    <col min="10072" max="10072" width="10.625" style="94" customWidth="1"/>
    <col min="10073" max="10073" width="15.625" style="94" customWidth="1"/>
    <col min="10074" max="10074" width="1.625" style="94" customWidth="1"/>
    <col min="10075" max="10075" width="9" style="94" customWidth="1"/>
    <col min="10076" max="10076" width="7.875" style="94" customWidth="1"/>
    <col min="10077" max="10078" width="1.625" style="94" customWidth="1"/>
    <col min="10079" max="10079" width="15.125" style="94" bestFit="1" customWidth="1"/>
    <col min="10080" max="10080" width="5.375" style="94" customWidth="1"/>
    <col min="10081" max="10081" width="15.625" style="94" customWidth="1"/>
    <col min="10082" max="10082" width="10.625" style="94" customWidth="1"/>
    <col min="10083" max="10083" width="4" style="94" bestFit="1" customWidth="1"/>
    <col min="10084" max="10084" width="10.625" style="94" customWidth="1"/>
    <col min="10085" max="10085" width="15.625" style="94" customWidth="1"/>
    <col min="10086" max="10086" width="1.625" style="94" customWidth="1"/>
    <col min="10087" max="10087" width="9" style="94" customWidth="1"/>
    <col min="10088" max="10088" width="7.875" style="94" customWidth="1"/>
    <col min="10089" max="10090" width="9" style="94"/>
    <col min="10091" max="10091" width="22.625" style="94" bestFit="1" customWidth="1"/>
    <col min="10092" max="10092" width="5.875" style="94" bestFit="1" customWidth="1"/>
    <col min="10093" max="10093" width="15.125" style="94" bestFit="1" customWidth="1"/>
    <col min="10094" max="10094" width="5.375" style="94" customWidth="1"/>
    <col min="10095" max="10095" width="15.625" style="94" customWidth="1"/>
    <col min="10096" max="10096" width="10.625" style="94" customWidth="1"/>
    <col min="10097" max="10097" width="4" style="94" bestFit="1" customWidth="1"/>
    <col min="10098" max="10098" width="10.625" style="94" customWidth="1"/>
    <col min="10099" max="10099" width="15.625" style="94" customWidth="1"/>
    <col min="10100" max="10100" width="1.625" style="94" customWidth="1"/>
    <col min="10101" max="10101" width="9" style="94" customWidth="1"/>
    <col min="10102" max="10102" width="7.875" style="94" customWidth="1"/>
    <col min="10103" max="10104" width="1.625" style="94" customWidth="1"/>
    <col min="10105" max="10105" width="15.125" style="94" bestFit="1" customWidth="1"/>
    <col min="10106" max="10106" width="5.375" style="94" customWidth="1"/>
    <col min="10107" max="10107" width="15.625" style="94" customWidth="1"/>
    <col min="10108" max="10108" width="10.625" style="94" customWidth="1"/>
    <col min="10109" max="10109" width="4" style="94" bestFit="1" customWidth="1"/>
    <col min="10110" max="10110" width="10.625" style="94" customWidth="1"/>
    <col min="10111" max="10111" width="15.625" style="94" customWidth="1"/>
    <col min="10112" max="10112" width="1.625" style="94" customWidth="1"/>
    <col min="10113" max="10113" width="9" style="94" customWidth="1"/>
    <col min="10114" max="10114" width="7.875" style="94" customWidth="1"/>
    <col min="10115" max="10115" width="9" style="94"/>
    <col min="10116" max="10116" width="9" style="94" customWidth="1"/>
    <col min="10117" max="10121" width="15.625" style="94" customWidth="1"/>
    <col min="10122" max="10122" width="9" style="94"/>
    <col min="10123" max="10123" width="23.375" style="94" customWidth="1"/>
    <col min="10124" max="10242" width="9" style="94"/>
    <col min="10243" max="10243" width="22.625" style="94" bestFit="1" customWidth="1"/>
    <col min="10244" max="10244" width="5.875" style="94" bestFit="1" customWidth="1"/>
    <col min="10245" max="10245" width="15.125" style="94" bestFit="1" customWidth="1"/>
    <col min="10246" max="10246" width="5.375" style="94" customWidth="1"/>
    <col min="10247" max="10247" width="15.625" style="94" customWidth="1"/>
    <col min="10248" max="10248" width="10.625" style="94" customWidth="1"/>
    <col min="10249" max="10249" width="4" style="94" bestFit="1" customWidth="1"/>
    <col min="10250" max="10250" width="10.625" style="94" customWidth="1"/>
    <col min="10251" max="10251" width="15.625" style="94" customWidth="1"/>
    <col min="10252" max="10252" width="1.625" style="94" customWidth="1"/>
    <col min="10253" max="10253" width="9" style="94" customWidth="1"/>
    <col min="10254" max="10254" width="7.875" style="94" customWidth="1"/>
    <col min="10255" max="10256" width="1.625" style="94" customWidth="1"/>
    <col min="10257" max="10257" width="15.125" style="94" bestFit="1" customWidth="1"/>
    <col min="10258" max="10258" width="5.375" style="94" customWidth="1"/>
    <col min="10259" max="10259" width="15.625" style="94" customWidth="1"/>
    <col min="10260" max="10260" width="10.625" style="94" customWidth="1"/>
    <col min="10261" max="10261" width="4" style="94" bestFit="1" customWidth="1"/>
    <col min="10262" max="10262" width="10.625" style="94" customWidth="1"/>
    <col min="10263" max="10263" width="15.625" style="94" customWidth="1"/>
    <col min="10264" max="10264" width="1.625" style="94" customWidth="1"/>
    <col min="10265" max="10265" width="9" style="94" customWidth="1"/>
    <col min="10266" max="10266" width="7.875" style="94" customWidth="1"/>
    <col min="10267" max="10268" width="9" style="94"/>
    <col min="10269" max="10269" width="22.625" style="94" bestFit="1" customWidth="1"/>
    <col min="10270" max="10270" width="5.875" style="94" bestFit="1" customWidth="1"/>
    <col min="10271" max="10271" width="15.125" style="94" bestFit="1" customWidth="1"/>
    <col min="10272" max="10272" width="5.375" style="94" customWidth="1"/>
    <col min="10273" max="10273" width="15.625" style="94" customWidth="1"/>
    <col min="10274" max="10274" width="10.625" style="94" customWidth="1"/>
    <col min="10275" max="10275" width="4" style="94" bestFit="1" customWidth="1"/>
    <col min="10276" max="10276" width="10.625" style="94" customWidth="1"/>
    <col min="10277" max="10277" width="15.625" style="94" customWidth="1"/>
    <col min="10278" max="10278" width="1.625" style="94" customWidth="1"/>
    <col min="10279" max="10279" width="9" style="94" customWidth="1"/>
    <col min="10280" max="10280" width="7.875" style="94" customWidth="1"/>
    <col min="10281" max="10282" width="1.625" style="94" customWidth="1"/>
    <col min="10283" max="10283" width="15.125" style="94" bestFit="1" customWidth="1"/>
    <col min="10284" max="10284" width="5.375" style="94" customWidth="1"/>
    <col min="10285" max="10285" width="15.625" style="94" customWidth="1"/>
    <col min="10286" max="10286" width="10.625" style="94" customWidth="1"/>
    <col min="10287" max="10287" width="4" style="94" bestFit="1" customWidth="1"/>
    <col min="10288" max="10288" width="10.625" style="94" customWidth="1"/>
    <col min="10289" max="10289" width="15.625" style="94" customWidth="1"/>
    <col min="10290" max="10290" width="1.625" style="94" customWidth="1"/>
    <col min="10291" max="10291" width="9" style="94" customWidth="1"/>
    <col min="10292" max="10292" width="7.875" style="94" customWidth="1"/>
    <col min="10293" max="10294" width="9" style="94"/>
    <col min="10295" max="10295" width="22.625" style="94" bestFit="1" customWidth="1"/>
    <col min="10296" max="10296" width="5.875" style="94" bestFit="1" customWidth="1"/>
    <col min="10297" max="10297" width="15.125" style="94" bestFit="1" customWidth="1"/>
    <col min="10298" max="10298" width="5.375" style="94" customWidth="1"/>
    <col min="10299" max="10299" width="15.625" style="94" customWidth="1"/>
    <col min="10300" max="10300" width="10.625" style="94" customWidth="1"/>
    <col min="10301" max="10301" width="4" style="94" bestFit="1" customWidth="1"/>
    <col min="10302" max="10302" width="10.625" style="94" customWidth="1"/>
    <col min="10303" max="10303" width="15.625" style="94" customWidth="1"/>
    <col min="10304" max="10304" width="1.625" style="94" customWidth="1"/>
    <col min="10305" max="10305" width="9" style="94" customWidth="1"/>
    <col min="10306" max="10306" width="7.875" style="94" customWidth="1"/>
    <col min="10307" max="10308" width="1.625" style="94" customWidth="1"/>
    <col min="10309" max="10309" width="15.125" style="94" bestFit="1" customWidth="1"/>
    <col min="10310" max="10310" width="5.375" style="94" customWidth="1"/>
    <col min="10311" max="10311" width="15.625" style="94" customWidth="1"/>
    <col min="10312" max="10312" width="10.625" style="94" customWidth="1"/>
    <col min="10313" max="10313" width="4" style="94" bestFit="1" customWidth="1"/>
    <col min="10314" max="10314" width="10.625" style="94" customWidth="1"/>
    <col min="10315" max="10315" width="15.625" style="94" customWidth="1"/>
    <col min="10316" max="10316" width="1.625" style="94" customWidth="1"/>
    <col min="10317" max="10317" width="9" style="94" customWidth="1"/>
    <col min="10318" max="10318" width="7.875" style="94" customWidth="1"/>
    <col min="10319" max="10320" width="9" style="94"/>
    <col min="10321" max="10321" width="22.625" style="94" bestFit="1" customWidth="1"/>
    <col min="10322" max="10322" width="5.875" style="94" bestFit="1" customWidth="1"/>
    <col min="10323" max="10323" width="15.125" style="94" bestFit="1" customWidth="1"/>
    <col min="10324" max="10324" width="5.375" style="94" customWidth="1"/>
    <col min="10325" max="10325" width="15.625" style="94" customWidth="1"/>
    <col min="10326" max="10326" width="10.625" style="94" customWidth="1"/>
    <col min="10327" max="10327" width="4" style="94" bestFit="1" customWidth="1"/>
    <col min="10328" max="10328" width="10.625" style="94" customWidth="1"/>
    <col min="10329" max="10329" width="15.625" style="94" customWidth="1"/>
    <col min="10330" max="10330" width="1.625" style="94" customWidth="1"/>
    <col min="10331" max="10331" width="9" style="94" customWidth="1"/>
    <col min="10332" max="10332" width="7.875" style="94" customWidth="1"/>
    <col min="10333" max="10334" width="1.625" style="94" customWidth="1"/>
    <col min="10335" max="10335" width="15.125" style="94" bestFit="1" customWidth="1"/>
    <col min="10336" max="10336" width="5.375" style="94" customWidth="1"/>
    <col min="10337" max="10337" width="15.625" style="94" customWidth="1"/>
    <col min="10338" max="10338" width="10.625" style="94" customWidth="1"/>
    <col min="10339" max="10339" width="4" style="94" bestFit="1" customWidth="1"/>
    <col min="10340" max="10340" width="10.625" style="94" customWidth="1"/>
    <col min="10341" max="10341" width="15.625" style="94" customWidth="1"/>
    <col min="10342" max="10342" width="1.625" style="94" customWidth="1"/>
    <col min="10343" max="10343" width="9" style="94" customWidth="1"/>
    <col min="10344" max="10344" width="7.875" style="94" customWidth="1"/>
    <col min="10345" max="10346" width="9" style="94"/>
    <col min="10347" max="10347" width="22.625" style="94" bestFit="1" customWidth="1"/>
    <col min="10348" max="10348" width="5.875" style="94" bestFit="1" customWidth="1"/>
    <col min="10349" max="10349" width="15.125" style="94" bestFit="1" customWidth="1"/>
    <col min="10350" max="10350" width="5.375" style="94" customWidth="1"/>
    <col min="10351" max="10351" width="15.625" style="94" customWidth="1"/>
    <col min="10352" max="10352" width="10.625" style="94" customWidth="1"/>
    <col min="10353" max="10353" width="4" style="94" bestFit="1" customWidth="1"/>
    <col min="10354" max="10354" width="10.625" style="94" customWidth="1"/>
    <col min="10355" max="10355" width="15.625" style="94" customWidth="1"/>
    <col min="10356" max="10356" width="1.625" style="94" customWidth="1"/>
    <col min="10357" max="10357" width="9" style="94" customWidth="1"/>
    <col min="10358" max="10358" width="7.875" style="94" customWidth="1"/>
    <col min="10359" max="10360" width="1.625" style="94" customWidth="1"/>
    <col min="10361" max="10361" width="15.125" style="94" bestFit="1" customWidth="1"/>
    <col min="10362" max="10362" width="5.375" style="94" customWidth="1"/>
    <col min="10363" max="10363" width="15.625" style="94" customWidth="1"/>
    <col min="10364" max="10364" width="10.625" style="94" customWidth="1"/>
    <col min="10365" max="10365" width="4" style="94" bestFit="1" customWidth="1"/>
    <col min="10366" max="10366" width="10.625" style="94" customWidth="1"/>
    <col min="10367" max="10367" width="15.625" style="94" customWidth="1"/>
    <col min="10368" max="10368" width="1.625" style="94" customWidth="1"/>
    <col min="10369" max="10369" width="9" style="94" customWidth="1"/>
    <col min="10370" max="10370" width="7.875" style="94" customWidth="1"/>
    <col min="10371" max="10371" width="9" style="94"/>
    <col min="10372" max="10372" width="9" style="94" customWidth="1"/>
    <col min="10373" max="10377" width="15.625" style="94" customWidth="1"/>
    <col min="10378" max="10378" width="9" style="94"/>
    <col min="10379" max="10379" width="23.375" style="94" customWidth="1"/>
    <col min="10380" max="10498" width="9" style="94"/>
    <col min="10499" max="10499" width="22.625" style="94" bestFit="1" customWidth="1"/>
    <col min="10500" max="10500" width="5.875" style="94" bestFit="1" customWidth="1"/>
    <col min="10501" max="10501" width="15.125" style="94" bestFit="1" customWidth="1"/>
    <col min="10502" max="10502" width="5.375" style="94" customWidth="1"/>
    <col min="10503" max="10503" width="15.625" style="94" customWidth="1"/>
    <col min="10504" max="10504" width="10.625" style="94" customWidth="1"/>
    <col min="10505" max="10505" width="4" style="94" bestFit="1" customWidth="1"/>
    <col min="10506" max="10506" width="10.625" style="94" customWidth="1"/>
    <col min="10507" max="10507" width="15.625" style="94" customWidth="1"/>
    <col min="10508" max="10508" width="1.625" style="94" customWidth="1"/>
    <col min="10509" max="10509" width="9" style="94" customWidth="1"/>
    <col min="10510" max="10510" width="7.875" style="94" customWidth="1"/>
    <col min="10511" max="10512" width="1.625" style="94" customWidth="1"/>
    <col min="10513" max="10513" width="15.125" style="94" bestFit="1" customWidth="1"/>
    <col min="10514" max="10514" width="5.375" style="94" customWidth="1"/>
    <col min="10515" max="10515" width="15.625" style="94" customWidth="1"/>
    <col min="10516" max="10516" width="10.625" style="94" customWidth="1"/>
    <col min="10517" max="10517" width="4" style="94" bestFit="1" customWidth="1"/>
    <col min="10518" max="10518" width="10.625" style="94" customWidth="1"/>
    <col min="10519" max="10519" width="15.625" style="94" customWidth="1"/>
    <col min="10520" max="10520" width="1.625" style="94" customWidth="1"/>
    <col min="10521" max="10521" width="9" style="94" customWidth="1"/>
    <col min="10522" max="10522" width="7.875" style="94" customWidth="1"/>
    <col min="10523" max="10524" width="9" style="94"/>
    <col min="10525" max="10525" width="22.625" style="94" bestFit="1" customWidth="1"/>
    <col min="10526" max="10526" width="5.875" style="94" bestFit="1" customWidth="1"/>
    <col min="10527" max="10527" width="15.125" style="94" bestFit="1" customWidth="1"/>
    <col min="10528" max="10528" width="5.375" style="94" customWidth="1"/>
    <col min="10529" max="10529" width="15.625" style="94" customWidth="1"/>
    <col min="10530" max="10530" width="10.625" style="94" customWidth="1"/>
    <col min="10531" max="10531" width="4" style="94" bestFit="1" customWidth="1"/>
    <col min="10532" max="10532" width="10.625" style="94" customWidth="1"/>
    <col min="10533" max="10533" width="15.625" style="94" customWidth="1"/>
    <col min="10534" max="10534" width="1.625" style="94" customWidth="1"/>
    <col min="10535" max="10535" width="9" style="94" customWidth="1"/>
    <col min="10536" max="10536" width="7.875" style="94" customWidth="1"/>
    <col min="10537" max="10538" width="1.625" style="94" customWidth="1"/>
    <col min="10539" max="10539" width="15.125" style="94" bestFit="1" customWidth="1"/>
    <col min="10540" max="10540" width="5.375" style="94" customWidth="1"/>
    <col min="10541" max="10541" width="15.625" style="94" customWidth="1"/>
    <col min="10542" max="10542" width="10.625" style="94" customWidth="1"/>
    <col min="10543" max="10543" width="4" style="94" bestFit="1" customWidth="1"/>
    <col min="10544" max="10544" width="10.625" style="94" customWidth="1"/>
    <col min="10545" max="10545" width="15.625" style="94" customWidth="1"/>
    <col min="10546" max="10546" width="1.625" style="94" customWidth="1"/>
    <col min="10547" max="10547" width="9" style="94" customWidth="1"/>
    <col min="10548" max="10548" width="7.875" style="94" customWidth="1"/>
    <col min="10549" max="10550" width="9" style="94"/>
    <col min="10551" max="10551" width="22.625" style="94" bestFit="1" customWidth="1"/>
    <col min="10552" max="10552" width="5.875" style="94" bestFit="1" customWidth="1"/>
    <col min="10553" max="10553" width="15.125" style="94" bestFit="1" customWidth="1"/>
    <col min="10554" max="10554" width="5.375" style="94" customWidth="1"/>
    <col min="10555" max="10555" width="15.625" style="94" customWidth="1"/>
    <col min="10556" max="10556" width="10.625" style="94" customWidth="1"/>
    <col min="10557" max="10557" width="4" style="94" bestFit="1" customWidth="1"/>
    <col min="10558" max="10558" width="10.625" style="94" customWidth="1"/>
    <col min="10559" max="10559" width="15.625" style="94" customWidth="1"/>
    <col min="10560" max="10560" width="1.625" style="94" customWidth="1"/>
    <col min="10561" max="10561" width="9" style="94" customWidth="1"/>
    <col min="10562" max="10562" width="7.875" style="94" customWidth="1"/>
    <col min="10563" max="10564" width="1.625" style="94" customWidth="1"/>
    <col min="10565" max="10565" width="15.125" style="94" bestFit="1" customWidth="1"/>
    <col min="10566" max="10566" width="5.375" style="94" customWidth="1"/>
    <col min="10567" max="10567" width="15.625" style="94" customWidth="1"/>
    <col min="10568" max="10568" width="10.625" style="94" customWidth="1"/>
    <col min="10569" max="10569" width="4" style="94" bestFit="1" customWidth="1"/>
    <col min="10570" max="10570" width="10.625" style="94" customWidth="1"/>
    <col min="10571" max="10571" width="15.625" style="94" customWidth="1"/>
    <col min="10572" max="10572" width="1.625" style="94" customWidth="1"/>
    <col min="10573" max="10573" width="9" style="94" customWidth="1"/>
    <col min="10574" max="10574" width="7.875" style="94" customWidth="1"/>
    <col min="10575" max="10576" width="9" style="94"/>
    <col min="10577" max="10577" width="22.625" style="94" bestFit="1" customWidth="1"/>
    <col min="10578" max="10578" width="5.875" style="94" bestFit="1" customWidth="1"/>
    <col min="10579" max="10579" width="15.125" style="94" bestFit="1" customWidth="1"/>
    <col min="10580" max="10580" width="5.375" style="94" customWidth="1"/>
    <col min="10581" max="10581" width="15.625" style="94" customWidth="1"/>
    <col min="10582" max="10582" width="10.625" style="94" customWidth="1"/>
    <col min="10583" max="10583" width="4" style="94" bestFit="1" customWidth="1"/>
    <col min="10584" max="10584" width="10.625" style="94" customWidth="1"/>
    <col min="10585" max="10585" width="15.625" style="94" customWidth="1"/>
    <col min="10586" max="10586" width="1.625" style="94" customWidth="1"/>
    <col min="10587" max="10587" width="9" style="94" customWidth="1"/>
    <col min="10588" max="10588" width="7.875" style="94" customWidth="1"/>
    <col min="10589" max="10590" width="1.625" style="94" customWidth="1"/>
    <col min="10591" max="10591" width="15.125" style="94" bestFit="1" customWidth="1"/>
    <col min="10592" max="10592" width="5.375" style="94" customWidth="1"/>
    <col min="10593" max="10593" width="15.625" style="94" customWidth="1"/>
    <col min="10594" max="10594" width="10.625" style="94" customWidth="1"/>
    <col min="10595" max="10595" width="4" style="94" bestFit="1" customWidth="1"/>
    <col min="10596" max="10596" width="10.625" style="94" customWidth="1"/>
    <col min="10597" max="10597" width="15.625" style="94" customWidth="1"/>
    <col min="10598" max="10598" width="1.625" style="94" customWidth="1"/>
    <col min="10599" max="10599" width="9" style="94" customWidth="1"/>
    <col min="10600" max="10600" width="7.875" style="94" customWidth="1"/>
    <col min="10601" max="10602" width="9" style="94"/>
    <col min="10603" max="10603" width="22.625" style="94" bestFit="1" customWidth="1"/>
    <col min="10604" max="10604" width="5.875" style="94" bestFit="1" customWidth="1"/>
    <col min="10605" max="10605" width="15.125" style="94" bestFit="1" customWidth="1"/>
    <col min="10606" max="10606" width="5.375" style="94" customWidth="1"/>
    <col min="10607" max="10607" width="15.625" style="94" customWidth="1"/>
    <col min="10608" max="10608" width="10.625" style="94" customWidth="1"/>
    <col min="10609" max="10609" width="4" style="94" bestFit="1" customWidth="1"/>
    <col min="10610" max="10610" width="10.625" style="94" customWidth="1"/>
    <col min="10611" max="10611" width="15.625" style="94" customWidth="1"/>
    <col min="10612" max="10612" width="1.625" style="94" customWidth="1"/>
    <col min="10613" max="10613" width="9" style="94" customWidth="1"/>
    <col min="10614" max="10614" width="7.875" style="94" customWidth="1"/>
    <col min="10615" max="10616" width="1.625" style="94" customWidth="1"/>
    <col min="10617" max="10617" width="15.125" style="94" bestFit="1" customWidth="1"/>
    <col min="10618" max="10618" width="5.375" style="94" customWidth="1"/>
    <col min="10619" max="10619" width="15.625" style="94" customWidth="1"/>
    <col min="10620" max="10620" width="10.625" style="94" customWidth="1"/>
    <col min="10621" max="10621" width="4" style="94" bestFit="1" customWidth="1"/>
    <col min="10622" max="10622" width="10.625" style="94" customWidth="1"/>
    <col min="10623" max="10623" width="15.625" style="94" customWidth="1"/>
    <col min="10624" max="10624" width="1.625" style="94" customWidth="1"/>
    <col min="10625" max="10625" width="9" style="94" customWidth="1"/>
    <col min="10626" max="10626" width="7.875" style="94" customWidth="1"/>
    <col min="10627" max="10627" width="9" style="94"/>
    <col min="10628" max="10628" width="9" style="94" customWidth="1"/>
    <col min="10629" max="10633" width="15.625" style="94" customWidth="1"/>
    <col min="10634" max="10634" width="9" style="94"/>
    <col min="10635" max="10635" width="23.375" style="94" customWidth="1"/>
    <col min="10636" max="10754" width="9" style="94"/>
    <col min="10755" max="10755" width="22.625" style="94" bestFit="1" customWidth="1"/>
    <col min="10756" max="10756" width="5.875" style="94" bestFit="1" customWidth="1"/>
    <col min="10757" max="10757" width="15.125" style="94" bestFit="1" customWidth="1"/>
    <col min="10758" max="10758" width="5.375" style="94" customWidth="1"/>
    <col min="10759" max="10759" width="15.625" style="94" customWidth="1"/>
    <col min="10760" max="10760" width="10.625" style="94" customWidth="1"/>
    <col min="10761" max="10761" width="4" style="94" bestFit="1" customWidth="1"/>
    <col min="10762" max="10762" width="10.625" style="94" customWidth="1"/>
    <col min="10763" max="10763" width="15.625" style="94" customWidth="1"/>
    <col min="10764" max="10764" width="1.625" style="94" customWidth="1"/>
    <col min="10765" max="10765" width="9" style="94" customWidth="1"/>
    <col min="10766" max="10766" width="7.875" style="94" customWidth="1"/>
    <col min="10767" max="10768" width="1.625" style="94" customWidth="1"/>
    <col min="10769" max="10769" width="15.125" style="94" bestFit="1" customWidth="1"/>
    <col min="10770" max="10770" width="5.375" style="94" customWidth="1"/>
    <col min="10771" max="10771" width="15.625" style="94" customWidth="1"/>
    <col min="10772" max="10772" width="10.625" style="94" customWidth="1"/>
    <col min="10773" max="10773" width="4" style="94" bestFit="1" customWidth="1"/>
    <col min="10774" max="10774" width="10.625" style="94" customWidth="1"/>
    <col min="10775" max="10775" width="15.625" style="94" customWidth="1"/>
    <col min="10776" max="10776" width="1.625" style="94" customWidth="1"/>
    <col min="10777" max="10777" width="9" style="94" customWidth="1"/>
    <col min="10778" max="10778" width="7.875" style="94" customWidth="1"/>
    <col min="10779" max="10780" width="9" style="94"/>
    <col min="10781" max="10781" width="22.625" style="94" bestFit="1" customWidth="1"/>
    <col min="10782" max="10782" width="5.875" style="94" bestFit="1" customWidth="1"/>
    <col min="10783" max="10783" width="15.125" style="94" bestFit="1" customWidth="1"/>
    <col min="10784" max="10784" width="5.375" style="94" customWidth="1"/>
    <col min="10785" max="10785" width="15.625" style="94" customWidth="1"/>
    <col min="10786" max="10786" width="10.625" style="94" customWidth="1"/>
    <col min="10787" max="10787" width="4" style="94" bestFit="1" customWidth="1"/>
    <col min="10788" max="10788" width="10.625" style="94" customWidth="1"/>
    <col min="10789" max="10789" width="15.625" style="94" customWidth="1"/>
    <col min="10790" max="10790" width="1.625" style="94" customWidth="1"/>
    <col min="10791" max="10791" width="9" style="94" customWidth="1"/>
    <col min="10792" max="10792" width="7.875" style="94" customWidth="1"/>
    <col min="10793" max="10794" width="1.625" style="94" customWidth="1"/>
    <col min="10795" max="10795" width="15.125" style="94" bestFit="1" customWidth="1"/>
    <col min="10796" max="10796" width="5.375" style="94" customWidth="1"/>
    <col min="10797" max="10797" width="15.625" style="94" customWidth="1"/>
    <col min="10798" max="10798" width="10.625" style="94" customWidth="1"/>
    <col min="10799" max="10799" width="4" style="94" bestFit="1" customWidth="1"/>
    <col min="10800" max="10800" width="10.625" style="94" customWidth="1"/>
    <col min="10801" max="10801" width="15.625" style="94" customWidth="1"/>
    <col min="10802" max="10802" width="1.625" style="94" customWidth="1"/>
    <col min="10803" max="10803" width="9" style="94" customWidth="1"/>
    <col min="10804" max="10804" width="7.875" style="94" customWidth="1"/>
    <col min="10805" max="10806" width="9" style="94"/>
    <col min="10807" max="10807" width="22.625" style="94" bestFit="1" customWidth="1"/>
    <col min="10808" max="10808" width="5.875" style="94" bestFit="1" customWidth="1"/>
    <col min="10809" max="10809" width="15.125" style="94" bestFit="1" customWidth="1"/>
    <col min="10810" max="10810" width="5.375" style="94" customWidth="1"/>
    <col min="10811" max="10811" width="15.625" style="94" customWidth="1"/>
    <col min="10812" max="10812" width="10.625" style="94" customWidth="1"/>
    <col min="10813" max="10813" width="4" style="94" bestFit="1" customWidth="1"/>
    <col min="10814" max="10814" width="10.625" style="94" customWidth="1"/>
    <col min="10815" max="10815" width="15.625" style="94" customWidth="1"/>
    <col min="10816" max="10816" width="1.625" style="94" customWidth="1"/>
    <col min="10817" max="10817" width="9" style="94" customWidth="1"/>
    <col min="10818" max="10818" width="7.875" style="94" customWidth="1"/>
    <col min="10819" max="10820" width="1.625" style="94" customWidth="1"/>
    <col min="10821" max="10821" width="15.125" style="94" bestFit="1" customWidth="1"/>
    <col min="10822" max="10822" width="5.375" style="94" customWidth="1"/>
    <col min="10823" max="10823" width="15.625" style="94" customWidth="1"/>
    <col min="10824" max="10824" width="10.625" style="94" customWidth="1"/>
    <col min="10825" max="10825" width="4" style="94" bestFit="1" customWidth="1"/>
    <col min="10826" max="10826" width="10.625" style="94" customWidth="1"/>
    <col min="10827" max="10827" width="15.625" style="94" customWidth="1"/>
    <col min="10828" max="10828" width="1.625" style="94" customWidth="1"/>
    <col min="10829" max="10829" width="9" style="94" customWidth="1"/>
    <col min="10830" max="10830" width="7.875" style="94" customWidth="1"/>
    <col min="10831" max="10832" width="9" style="94"/>
    <col min="10833" max="10833" width="22.625" style="94" bestFit="1" customWidth="1"/>
    <col min="10834" max="10834" width="5.875" style="94" bestFit="1" customWidth="1"/>
    <col min="10835" max="10835" width="15.125" style="94" bestFit="1" customWidth="1"/>
    <col min="10836" max="10836" width="5.375" style="94" customWidth="1"/>
    <col min="10837" max="10837" width="15.625" style="94" customWidth="1"/>
    <col min="10838" max="10838" width="10.625" style="94" customWidth="1"/>
    <col min="10839" max="10839" width="4" style="94" bestFit="1" customWidth="1"/>
    <col min="10840" max="10840" width="10.625" style="94" customWidth="1"/>
    <col min="10841" max="10841" width="15.625" style="94" customWidth="1"/>
    <col min="10842" max="10842" width="1.625" style="94" customWidth="1"/>
    <col min="10843" max="10843" width="9" style="94" customWidth="1"/>
    <col min="10844" max="10844" width="7.875" style="94" customWidth="1"/>
    <col min="10845" max="10846" width="1.625" style="94" customWidth="1"/>
    <col min="10847" max="10847" width="15.125" style="94" bestFit="1" customWidth="1"/>
    <col min="10848" max="10848" width="5.375" style="94" customWidth="1"/>
    <col min="10849" max="10849" width="15.625" style="94" customWidth="1"/>
    <col min="10850" max="10850" width="10.625" style="94" customWidth="1"/>
    <col min="10851" max="10851" width="4" style="94" bestFit="1" customWidth="1"/>
    <col min="10852" max="10852" width="10.625" style="94" customWidth="1"/>
    <col min="10853" max="10853" width="15.625" style="94" customWidth="1"/>
    <col min="10854" max="10854" width="1.625" style="94" customWidth="1"/>
    <col min="10855" max="10855" width="9" style="94" customWidth="1"/>
    <col min="10856" max="10856" width="7.875" style="94" customWidth="1"/>
    <col min="10857" max="10858" width="9" style="94"/>
    <col min="10859" max="10859" width="22.625" style="94" bestFit="1" customWidth="1"/>
    <col min="10860" max="10860" width="5.875" style="94" bestFit="1" customWidth="1"/>
    <col min="10861" max="10861" width="15.125" style="94" bestFit="1" customWidth="1"/>
    <col min="10862" max="10862" width="5.375" style="94" customWidth="1"/>
    <col min="10863" max="10863" width="15.625" style="94" customWidth="1"/>
    <col min="10864" max="10864" width="10.625" style="94" customWidth="1"/>
    <col min="10865" max="10865" width="4" style="94" bestFit="1" customWidth="1"/>
    <col min="10866" max="10866" width="10.625" style="94" customWidth="1"/>
    <col min="10867" max="10867" width="15.625" style="94" customWidth="1"/>
    <col min="10868" max="10868" width="1.625" style="94" customWidth="1"/>
    <col min="10869" max="10869" width="9" style="94" customWidth="1"/>
    <col min="10870" max="10870" width="7.875" style="94" customWidth="1"/>
    <col min="10871" max="10872" width="1.625" style="94" customWidth="1"/>
    <col min="10873" max="10873" width="15.125" style="94" bestFit="1" customWidth="1"/>
    <col min="10874" max="10874" width="5.375" style="94" customWidth="1"/>
    <col min="10875" max="10875" width="15.625" style="94" customWidth="1"/>
    <col min="10876" max="10876" width="10.625" style="94" customWidth="1"/>
    <col min="10877" max="10877" width="4" style="94" bestFit="1" customWidth="1"/>
    <col min="10878" max="10878" width="10.625" style="94" customWidth="1"/>
    <col min="10879" max="10879" width="15.625" style="94" customWidth="1"/>
    <col min="10880" max="10880" width="1.625" style="94" customWidth="1"/>
    <col min="10881" max="10881" width="9" style="94" customWidth="1"/>
    <col min="10882" max="10882" width="7.875" style="94" customWidth="1"/>
    <col min="10883" max="10883" width="9" style="94"/>
    <col min="10884" max="10884" width="9" style="94" customWidth="1"/>
    <col min="10885" max="10889" width="15.625" style="94" customWidth="1"/>
    <col min="10890" max="10890" width="9" style="94"/>
    <col min="10891" max="10891" width="23.375" style="94" customWidth="1"/>
    <col min="10892" max="11010" width="9" style="94"/>
    <col min="11011" max="11011" width="22.625" style="94" bestFit="1" customWidth="1"/>
    <col min="11012" max="11012" width="5.875" style="94" bestFit="1" customWidth="1"/>
    <col min="11013" max="11013" width="15.125" style="94" bestFit="1" customWidth="1"/>
    <col min="11014" max="11014" width="5.375" style="94" customWidth="1"/>
    <col min="11015" max="11015" width="15.625" style="94" customWidth="1"/>
    <col min="11016" max="11016" width="10.625" style="94" customWidth="1"/>
    <col min="11017" max="11017" width="4" style="94" bestFit="1" customWidth="1"/>
    <col min="11018" max="11018" width="10.625" style="94" customWidth="1"/>
    <col min="11019" max="11019" width="15.625" style="94" customWidth="1"/>
    <col min="11020" max="11020" width="1.625" style="94" customWidth="1"/>
    <col min="11021" max="11021" width="9" style="94" customWidth="1"/>
    <col min="11022" max="11022" width="7.875" style="94" customWidth="1"/>
    <col min="11023" max="11024" width="1.625" style="94" customWidth="1"/>
    <col min="11025" max="11025" width="15.125" style="94" bestFit="1" customWidth="1"/>
    <col min="11026" max="11026" width="5.375" style="94" customWidth="1"/>
    <col min="11027" max="11027" width="15.625" style="94" customWidth="1"/>
    <col min="11028" max="11028" width="10.625" style="94" customWidth="1"/>
    <col min="11029" max="11029" width="4" style="94" bestFit="1" customWidth="1"/>
    <col min="11030" max="11030" width="10.625" style="94" customWidth="1"/>
    <col min="11031" max="11031" width="15.625" style="94" customWidth="1"/>
    <col min="11032" max="11032" width="1.625" style="94" customWidth="1"/>
    <col min="11033" max="11033" width="9" style="94" customWidth="1"/>
    <col min="11034" max="11034" width="7.875" style="94" customWidth="1"/>
    <col min="11035" max="11036" width="9" style="94"/>
    <col min="11037" max="11037" width="22.625" style="94" bestFit="1" customWidth="1"/>
    <col min="11038" max="11038" width="5.875" style="94" bestFit="1" customWidth="1"/>
    <col min="11039" max="11039" width="15.125" style="94" bestFit="1" customWidth="1"/>
    <col min="11040" max="11040" width="5.375" style="94" customWidth="1"/>
    <col min="11041" max="11041" width="15.625" style="94" customWidth="1"/>
    <col min="11042" max="11042" width="10.625" style="94" customWidth="1"/>
    <col min="11043" max="11043" width="4" style="94" bestFit="1" customWidth="1"/>
    <col min="11044" max="11044" width="10.625" style="94" customWidth="1"/>
    <col min="11045" max="11045" width="15.625" style="94" customWidth="1"/>
    <col min="11046" max="11046" width="1.625" style="94" customWidth="1"/>
    <col min="11047" max="11047" width="9" style="94" customWidth="1"/>
    <col min="11048" max="11048" width="7.875" style="94" customWidth="1"/>
    <col min="11049" max="11050" width="1.625" style="94" customWidth="1"/>
    <col min="11051" max="11051" width="15.125" style="94" bestFit="1" customWidth="1"/>
    <col min="11052" max="11052" width="5.375" style="94" customWidth="1"/>
    <col min="11053" max="11053" width="15.625" style="94" customWidth="1"/>
    <col min="11054" max="11054" width="10.625" style="94" customWidth="1"/>
    <col min="11055" max="11055" width="4" style="94" bestFit="1" customWidth="1"/>
    <col min="11056" max="11056" width="10.625" style="94" customWidth="1"/>
    <col min="11057" max="11057" width="15.625" style="94" customWidth="1"/>
    <col min="11058" max="11058" width="1.625" style="94" customWidth="1"/>
    <col min="11059" max="11059" width="9" style="94" customWidth="1"/>
    <col min="11060" max="11060" width="7.875" style="94" customWidth="1"/>
    <col min="11061" max="11062" width="9" style="94"/>
    <col min="11063" max="11063" width="22.625" style="94" bestFit="1" customWidth="1"/>
    <col min="11064" max="11064" width="5.875" style="94" bestFit="1" customWidth="1"/>
    <col min="11065" max="11065" width="15.125" style="94" bestFit="1" customWidth="1"/>
    <col min="11066" max="11066" width="5.375" style="94" customWidth="1"/>
    <col min="11067" max="11067" width="15.625" style="94" customWidth="1"/>
    <col min="11068" max="11068" width="10.625" style="94" customWidth="1"/>
    <col min="11069" max="11069" width="4" style="94" bestFit="1" customWidth="1"/>
    <col min="11070" max="11070" width="10.625" style="94" customWidth="1"/>
    <col min="11071" max="11071" width="15.625" style="94" customWidth="1"/>
    <col min="11072" max="11072" width="1.625" style="94" customWidth="1"/>
    <col min="11073" max="11073" width="9" style="94" customWidth="1"/>
    <col min="11074" max="11074" width="7.875" style="94" customWidth="1"/>
    <col min="11075" max="11076" width="1.625" style="94" customWidth="1"/>
    <col min="11077" max="11077" width="15.125" style="94" bestFit="1" customWidth="1"/>
    <col min="11078" max="11078" width="5.375" style="94" customWidth="1"/>
    <col min="11079" max="11079" width="15.625" style="94" customWidth="1"/>
    <col min="11080" max="11080" width="10.625" style="94" customWidth="1"/>
    <col min="11081" max="11081" width="4" style="94" bestFit="1" customWidth="1"/>
    <col min="11082" max="11082" width="10.625" style="94" customWidth="1"/>
    <col min="11083" max="11083" width="15.625" style="94" customWidth="1"/>
    <col min="11084" max="11084" width="1.625" style="94" customWidth="1"/>
    <col min="11085" max="11085" width="9" style="94" customWidth="1"/>
    <col min="11086" max="11086" width="7.875" style="94" customWidth="1"/>
    <col min="11087" max="11088" width="9" style="94"/>
    <col min="11089" max="11089" width="22.625" style="94" bestFit="1" customWidth="1"/>
    <col min="11090" max="11090" width="5.875" style="94" bestFit="1" customWidth="1"/>
    <col min="11091" max="11091" width="15.125" style="94" bestFit="1" customWidth="1"/>
    <col min="11092" max="11092" width="5.375" style="94" customWidth="1"/>
    <col min="11093" max="11093" width="15.625" style="94" customWidth="1"/>
    <col min="11094" max="11094" width="10.625" style="94" customWidth="1"/>
    <col min="11095" max="11095" width="4" style="94" bestFit="1" customWidth="1"/>
    <col min="11096" max="11096" width="10.625" style="94" customWidth="1"/>
    <col min="11097" max="11097" width="15.625" style="94" customWidth="1"/>
    <col min="11098" max="11098" width="1.625" style="94" customWidth="1"/>
    <col min="11099" max="11099" width="9" style="94" customWidth="1"/>
    <col min="11100" max="11100" width="7.875" style="94" customWidth="1"/>
    <col min="11101" max="11102" width="1.625" style="94" customWidth="1"/>
    <col min="11103" max="11103" width="15.125" style="94" bestFit="1" customWidth="1"/>
    <col min="11104" max="11104" width="5.375" style="94" customWidth="1"/>
    <col min="11105" max="11105" width="15.625" style="94" customWidth="1"/>
    <col min="11106" max="11106" width="10.625" style="94" customWidth="1"/>
    <col min="11107" max="11107" width="4" style="94" bestFit="1" customWidth="1"/>
    <col min="11108" max="11108" width="10.625" style="94" customWidth="1"/>
    <col min="11109" max="11109" width="15.625" style="94" customWidth="1"/>
    <col min="11110" max="11110" width="1.625" style="94" customWidth="1"/>
    <col min="11111" max="11111" width="9" style="94" customWidth="1"/>
    <col min="11112" max="11112" width="7.875" style="94" customWidth="1"/>
    <col min="11113" max="11114" width="9" style="94"/>
    <col min="11115" max="11115" width="22.625" style="94" bestFit="1" customWidth="1"/>
    <col min="11116" max="11116" width="5.875" style="94" bestFit="1" customWidth="1"/>
    <col min="11117" max="11117" width="15.125" style="94" bestFit="1" customWidth="1"/>
    <col min="11118" max="11118" width="5.375" style="94" customWidth="1"/>
    <col min="11119" max="11119" width="15.625" style="94" customWidth="1"/>
    <col min="11120" max="11120" width="10.625" style="94" customWidth="1"/>
    <col min="11121" max="11121" width="4" style="94" bestFit="1" customWidth="1"/>
    <col min="11122" max="11122" width="10.625" style="94" customWidth="1"/>
    <col min="11123" max="11123" width="15.625" style="94" customWidth="1"/>
    <col min="11124" max="11124" width="1.625" style="94" customWidth="1"/>
    <col min="11125" max="11125" width="9" style="94" customWidth="1"/>
    <col min="11126" max="11126" width="7.875" style="94" customWidth="1"/>
    <col min="11127" max="11128" width="1.625" style="94" customWidth="1"/>
    <col min="11129" max="11129" width="15.125" style="94" bestFit="1" customWidth="1"/>
    <col min="11130" max="11130" width="5.375" style="94" customWidth="1"/>
    <col min="11131" max="11131" width="15.625" style="94" customWidth="1"/>
    <col min="11132" max="11132" width="10.625" style="94" customWidth="1"/>
    <col min="11133" max="11133" width="4" style="94" bestFit="1" customWidth="1"/>
    <col min="11134" max="11134" width="10.625" style="94" customWidth="1"/>
    <col min="11135" max="11135" width="15.625" style="94" customWidth="1"/>
    <col min="11136" max="11136" width="1.625" style="94" customWidth="1"/>
    <col min="11137" max="11137" width="9" style="94" customWidth="1"/>
    <col min="11138" max="11138" width="7.875" style="94" customWidth="1"/>
    <col min="11139" max="11139" width="9" style="94"/>
    <col min="11140" max="11140" width="9" style="94" customWidth="1"/>
    <col min="11141" max="11145" width="15.625" style="94" customWidth="1"/>
    <col min="11146" max="11146" width="9" style="94"/>
    <col min="11147" max="11147" width="23.375" style="94" customWidth="1"/>
    <col min="11148" max="11266" width="9" style="94"/>
    <col min="11267" max="11267" width="22.625" style="94" bestFit="1" customWidth="1"/>
    <col min="11268" max="11268" width="5.875" style="94" bestFit="1" customWidth="1"/>
    <col min="11269" max="11269" width="15.125" style="94" bestFit="1" customWidth="1"/>
    <col min="11270" max="11270" width="5.375" style="94" customWidth="1"/>
    <col min="11271" max="11271" width="15.625" style="94" customWidth="1"/>
    <col min="11272" max="11272" width="10.625" style="94" customWidth="1"/>
    <col min="11273" max="11273" width="4" style="94" bestFit="1" customWidth="1"/>
    <col min="11274" max="11274" width="10.625" style="94" customWidth="1"/>
    <col min="11275" max="11275" width="15.625" style="94" customWidth="1"/>
    <col min="11276" max="11276" width="1.625" style="94" customWidth="1"/>
    <col min="11277" max="11277" width="9" style="94" customWidth="1"/>
    <col min="11278" max="11278" width="7.875" style="94" customWidth="1"/>
    <col min="11279" max="11280" width="1.625" style="94" customWidth="1"/>
    <col min="11281" max="11281" width="15.125" style="94" bestFit="1" customWidth="1"/>
    <col min="11282" max="11282" width="5.375" style="94" customWidth="1"/>
    <col min="11283" max="11283" width="15.625" style="94" customWidth="1"/>
    <col min="11284" max="11284" width="10.625" style="94" customWidth="1"/>
    <col min="11285" max="11285" width="4" style="94" bestFit="1" customWidth="1"/>
    <col min="11286" max="11286" width="10.625" style="94" customWidth="1"/>
    <col min="11287" max="11287" width="15.625" style="94" customWidth="1"/>
    <col min="11288" max="11288" width="1.625" style="94" customWidth="1"/>
    <col min="11289" max="11289" width="9" style="94" customWidth="1"/>
    <col min="11290" max="11290" width="7.875" style="94" customWidth="1"/>
    <col min="11291" max="11292" width="9" style="94"/>
    <col min="11293" max="11293" width="22.625" style="94" bestFit="1" customWidth="1"/>
    <col min="11294" max="11294" width="5.875" style="94" bestFit="1" customWidth="1"/>
    <col min="11295" max="11295" width="15.125" style="94" bestFit="1" customWidth="1"/>
    <col min="11296" max="11296" width="5.375" style="94" customWidth="1"/>
    <col min="11297" max="11297" width="15.625" style="94" customWidth="1"/>
    <col min="11298" max="11298" width="10.625" style="94" customWidth="1"/>
    <col min="11299" max="11299" width="4" style="94" bestFit="1" customWidth="1"/>
    <col min="11300" max="11300" width="10.625" style="94" customWidth="1"/>
    <col min="11301" max="11301" width="15.625" style="94" customWidth="1"/>
    <col min="11302" max="11302" width="1.625" style="94" customWidth="1"/>
    <col min="11303" max="11303" width="9" style="94" customWidth="1"/>
    <col min="11304" max="11304" width="7.875" style="94" customWidth="1"/>
    <col min="11305" max="11306" width="1.625" style="94" customWidth="1"/>
    <col min="11307" max="11307" width="15.125" style="94" bestFit="1" customWidth="1"/>
    <col min="11308" max="11308" width="5.375" style="94" customWidth="1"/>
    <col min="11309" max="11309" width="15.625" style="94" customWidth="1"/>
    <col min="11310" max="11310" width="10.625" style="94" customWidth="1"/>
    <col min="11311" max="11311" width="4" style="94" bestFit="1" customWidth="1"/>
    <col min="11312" max="11312" width="10.625" style="94" customWidth="1"/>
    <col min="11313" max="11313" width="15.625" style="94" customWidth="1"/>
    <col min="11314" max="11314" width="1.625" style="94" customWidth="1"/>
    <col min="11315" max="11315" width="9" style="94" customWidth="1"/>
    <col min="11316" max="11316" width="7.875" style="94" customWidth="1"/>
    <col min="11317" max="11318" width="9" style="94"/>
    <col min="11319" max="11319" width="22.625" style="94" bestFit="1" customWidth="1"/>
    <col min="11320" max="11320" width="5.875" style="94" bestFit="1" customWidth="1"/>
    <col min="11321" max="11321" width="15.125" style="94" bestFit="1" customWidth="1"/>
    <col min="11322" max="11322" width="5.375" style="94" customWidth="1"/>
    <col min="11323" max="11323" width="15.625" style="94" customWidth="1"/>
    <col min="11324" max="11324" width="10.625" style="94" customWidth="1"/>
    <col min="11325" max="11325" width="4" style="94" bestFit="1" customWidth="1"/>
    <col min="11326" max="11326" width="10.625" style="94" customWidth="1"/>
    <col min="11327" max="11327" width="15.625" style="94" customWidth="1"/>
    <col min="11328" max="11328" width="1.625" style="94" customWidth="1"/>
    <col min="11329" max="11329" width="9" style="94" customWidth="1"/>
    <col min="11330" max="11330" width="7.875" style="94" customWidth="1"/>
    <col min="11331" max="11332" width="1.625" style="94" customWidth="1"/>
    <col min="11333" max="11333" width="15.125" style="94" bestFit="1" customWidth="1"/>
    <col min="11334" max="11334" width="5.375" style="94" customWidth="1"/>
    <col min="11335" max="11335" width="15.625" style="94" customWidth="1"/>
    <col min="11336" max="11336" width="10.625" style="94" customWidth="1"/>
    <col min="11337" max="11337" width="4" style="94" bestFit="1" customWidth="1"/>
    <col min="11338" max="11338" width="10.625" style="94" customWidth="1"/>
    <col min="11339" max="11339" width="15.625" style="94" customWidth="1"/>
    <col min="11340" max="11340" width="1.625" style="94" customWidth="1"/>
    <col min="11341" max="11341" width="9" style="94" customWidth="1"/>
    <col min="11342" max="11342" width="7.875" style="94" customWidth="1"/>
    <col min="11343" max="11344" width="9" style="94"/>
    <col min="11345" max="11345" width="22.625" style="94" bestFit="1" customWidth="1"/>
    <col min="11346" max="11346" width="5.875" style="94" bestFit="1" customWidth="1"/>
    <col min="11347" max="11347" width="15.125" style="94" bestFit="1" customWidth="1"/>
    <col min="11348" max="11348" width="5.375" style="94" customWidth="1"/>
    <col min="11349" max="11349" width="15.625" style="94" customWidth="1"/>
    <col min="11350" max="11350" width="10.625" style="94" customWidth="1"/>
    <col min="11351" max="11351" width="4" style="94" bestFit="1" customWidth="1"/>
    <col min="11352" max="11352" width="10.625" style="94" customWidth="1"/>
    <col min="11353" max="11353" width="15.625" style="94" customWidth="1"/>
    <col min="11354" max="11354" width="1.625" style="94" customWidth="1"/>
    <col min="11355" max="11355" width="9" style="94" customWidth="1"/>
    <col min="11356" max="11356" width="7.875" style="94" customWidth="1"/>
    <col min="11357" max="11358" width="1.625" style="94" customWidth="1"/>
    <col min="11359" max="11359" width="15.125" style="94" bestFit="1" customWidth="1"/>
    <col min="11360" max="11360" width="5.375" style="94" customWidth="1"/>
    <col min="11361" max="11361" width="15.625" style="94" customWidth="1"/>
    <col min="11362" max="11362" width="10.625" style="94" customWidth="1"/>
    <col min="11363" max="11363" width="4" style="94" bestFit="1" customWidth="1"/>
    <col min="11364" max="11364" width="10.625" style="94" customWidth="1"/>
    <col min="11365" max="11365" width="15.625" style="94" customWidth="1"/>
    <col min="11366" max="11366" width="1.625" style="94" customWidth="1"/>
    <col min="11367" max="11367" width="9" style="94" customWidth="1"/>
    <col min="11368" max="11368" width="7.875" style="94" customWidth="1"/>
    <col min="11369" max="11370" width="9" style="94"/>
    <col min="11371" max="11371" width="22.625" style="94" bestFit="1" customWidth="1"/>
    <col min="11372" max="11372" width="5.875" style="94" bestFit="1" customWidth="1"/>
    <col min="11373" max="11373" width="15.125" style="94" bestFit="1" customWidth="1"/>
    <col min="11374" max="11374" width="5.375" style="94" customWidth="1"/>
    <col min="11375" max="11375" width="15.625" style="94" customWidth="1"/>
    <col min="11376" max="11376" width="10.625" style="94" customWidth="1"/>
    <col min="11377" max="11377" width="4" style="94" bestFit="1" customWidth="1"/>
    <col min="11378" max="11378" width="10.625" style="94" customWidth="1"/>
    <col min="11379" max="11379" width="15.625" style="94" customWidth="1"/>
    <col min="11380" max="11380" width="1.625" style="94" customWidth="1"/>
    <col min="11381" max="11381" width="9" style="94" customWidth="1"/>
    <col min="11382" max="11382" width="7.875" style="94" customWidth="1"/>
    <col min="11383" max="11384" width="1.625" style="94" customWidth="1"/>
    <col min="11385" max="11385" width="15.125" style="94" bestFit="1" customWidth="1"/>
    <col min="11386" max="11386" width="5.375" style="94" customWidth="1"/>
    <col min="11387" max="11387" width="15.625" style="94" customWidth="1"/>
    <col min="11388" max="11388" width="10.625" style="94" customWidth="1"/>
    <col min="11389" max="11389" width="4" style="94" bestFit="1" customWidth="1"/>
    <col min="11390" max="11390" width="10.625" style="94" customWidth="1"/>
    <col min="11391" max="11391" width="15.625" style="94" customWidth="1"/>
    <col min="11392" max="11392" width="1.625" style="94" customWidth="1"/>
    <col min="11393" max="11393" width="9" style="94" customWidth="1"/>
    <col min="11394" max="11394" width="7.875" style="94" customWidth="1"/>
    <col min="11395" max="11395" width="9" style="94"/>
    <col min="11396" max="11396" width="9" style="94" customWidth="1"/>
    <col min="11397" max="11401" width="15.625" style="94" customWidth="1"/>
    <col min="11402" max="11402" width="9" style="94"/>
    <col min="11403" max="11403" width="23.375" style="94" customWidth="1"/>
    <col min="11404" max="11522" width="9" style="94"/>
    <col min="11523" max="11523" width="22.625" style="94" bestFit="1" customWidth="1"/>
    <col min="11524" max="11524" width="5.875" style="94" bestFit="1" customWidth="1"/>
    <col min="11525" max="11525" width="15.125" style="94" bestFit="1" customWidth="1"/>
    <col min="11526" max="11526" width="5.375" style="94" customWidth="1"/>
    <col min="11527" max="11527" width="15.625" style="94" customWidth="1"/>
    <col min="11528" max="11528" width="10.625" style="94" customWidth="1"/>
    <col min="11529" max="11529" width="4" style="94" bestFit="1" customWidth="1"/>
    <col min="11530" max="11530" width="10.625" style="94" customWidth="1"/>
    <col min="11531" max="11531" width="15.625" style="94" customWidth="1"/>
    <col min="11532" max="11532" width="1.625" style="94" customWidth="1"/>
    <col min="11533" max="11533" width="9" style="94" customWidth="1"/>
    <col min="11534" max="11534" width="7.875" style="94" customWidth="1"/>
    <col min="11535" max="11536" width="1.625" style="94" customWidth="1"/>
    <col min="11537" max="11537" width="15.125" style="94" bestFit="1" customWidth="1"/>
    <col min="11538" max="11538" width="5.375" style="94" customWidth="1"/>
    <col min="11539" max="11539" width="15.625" style="94" customWidth="1"/>
    <col min="11540" max="11540" width="10.625" style="94" customWidth="1"/>
    <col min="11541" max="11541" width="4" style="94" bestFit="1" customWidth="1"/>
    <col min="11542" max="11542" width="10.625" style="94" customWidth="1"/>
    <col min="11543" max="11543" width="15.625" style="94" customWidth="1"/>
    <col min="11544" max="11544" width="1.625" style="94" customWidth="1"/>
    <col min="11545" max="11545" width="9" style="94" customWidth="1"/>
    <col min="11546" max="11546" width="7.875" style="94" customWidth="1"/>
    <col min="11547" max="11548" width="9" style="94"/>
    <col min="11549" max="11549" width="22.625" style="94" bestFit="1" customWidth="1"/>
    <col min="11550" max="11550" width="5.875" style="94" bestFit="1" customWidth="1"/>
    <col min="11551" max="11551" width="15.125" style="94" bestFit="1" customWidth="1"/>
    <col min="11552" max="11552" width="5.375" style="94" customWidth="1"/>
    <col min="11553" max="11553" width="15.625" style="94" customWidth="1"/>
    <col min="11554" max="11554" width="10.625" style="94" customWidth="1"/>
    <col min="11555" max="11555" width="4" style="94" bestFit="1" customWidth="1"/>
    <col min="11556" max="11556" width="10.625" style="94" customWidth="1"/>
    <col min="11557" max="11557" width="15.625" style="94" customWidth="1"/>
    <col min="11558" max="11558" width="1.625" style="94" customWidth="1"/>
    <col min="11559" max="11559" width="9" style="94" customWidth="1"/>
    <col min="11560" max="11560" width="7.875" style="94" customWidth="1"/>
    <col min="11561" max="11562" width="1.625" style="94" customWidth="1"/>
    <col min="11563" max="11563" width="15.125" style="94" bestFit="1" customWidth="1"/>
    <col min="11564" max="11564" width="5.375" style="94" customWidth="1"/>
    <col min="11565" max="11565" width="15.625" style="94" customWidth="1"/>
    <col min="11566" max="11566" width="10.625" style="94" customWidth="1"/>
    <col min="11567" max="11567" width="4" style="94" bestFit="1" customWidth="1"/>
    <col min="11568" max="11568" width="10.625" style="94" customWidth="1"/>
    <col min="11569" max="11569" width="15.625" style="94" customWidth="1"/>
    <col min="11570" max="11570" width="1.625" style="94" customWidth="1"/>
    <col min="11571" max="11571" width="9" style="94" customWidth="1"/>
    <col min="11572" max="11572" width="7.875" style="94" customWidth="1"/>
    <col min="11573" max="11574" width="9" style="94"/>
    <col min="11575" max="11575" width="22.625" style="94" bestFit="1" customWidth="1"/>
    <col min="11576" max="11576" width="5.875" style="94" bestFit="1" customWidth="1"/>
    <col min="11577" max="11577" width="15.125" style="94" bestFit="1" customWidth="1"/>
    <col min="11578" max="11578" width="5.375" style="94" customWidth="1"/>
    <col min="11579" max="11579" width="15.625" style="94" customWidth="1"/>
    <col min="11580" max="11580" width="10.625" style="94" customWidth="1"/>
    <col min="11581" max="11581" width="4" style="94" bestFit="1" customWidth="1"/>
    <col min="11582" max="11582" width="10.625" style="94" customWidth="1"/>
    <col min="11583" max="11583" width="15.625" style="94" customWidth="1"/>
    <col min="11584" max="11584" width="1.625" style="94" customWidth="1"/>
    <col min="11585" max="11585" width="9" style="94" customWidth="1"/>
    <col min="11586" max="11586" width="7.875" style="94" customWidth="1"/>
    <col min="11587" max="11588" width="1.625" style="94" customWidth="1"/>
    <col min="11589" max="11589" width="15.125" style="94" bestFit="1" customWidth="1"/>
    <col min="11590" max="11590" width="5.375" style="94" customWidth="1"/>
    <col min="11591" max="11591" width="15.625" style="94" customWidth="1"/>
    <col min="11592" max="11592" width="10.625" style="94" customWidth="1"/>
    <col min="11593" max="11593" width="4" style="94" bestFit="1" customWidth="1"/>
    <col min="11594" max="11594" width="10.625" style="94" customWidth="1"/>
    <col min="11595" max="11595" width="15.625" style="94" customWidth="1"/>
    <col min="11596" max="11596" width="1.625" style="94" customWidth="1"/>
    <col min="11597" max="11597" width="9" style="94" customWidth="1"/>
    <col min="11598" max="11598" width="7.875" style="94" customWidth="1"/>
    <col min="11599" max="11600" width="9" style="94"/>
    <col min="11601" max="11601" width="22.625" style="94" bestFit="1" customWidth="1"/>
    <col min="11602" max="11602" width="5.875" style="94" bestFit="1" customWidth="1"/>
    <col min="11603" max="11603" width="15.125" style="94" bestFit="1" customWidth="1"/>
    <col min="11604" max="11604" width="5.375" style="94" customWidth="1"/>
    <col min="11605" max="11605" width="15.625" style="94" customWidth="1"/>
    <col min="11606" max="11606" width="10.625" style="94" customWidth="1"/>
    <col min="11607" max="11607" width="4" style="94" bestFit="1" customWidth="1"/>
    <col min="11608" max="11608" width="10.625" style="94" customWidth="1"/>
    <col min="11609" max="11609" width="15.625" style="94" customWidth="1"/>
    <col min="11610" max="11610" width="1.625" style="94" customWidth="1"/>
    <col min="11611" max="11611" width="9" style="94" customWidth="1"/>
    <col min="11612" max="11612" width="7.875" style="94" customWidth="1"/>
    <col min="11613" max="11614" width="1.625" style="94" customWidth="1"/>
    <col min="11615" max="11615" width="15.125" style="94" bestFit="1" customWidth="1"/>
    <col min="11616" max="11616" width="5.375" style="94" customWidth="1"/>
    <col min="11617" max="11617" width="15.625" style="94" customWidth="1"/>
    <col min="11618" max="11618" width="10.625" style="94" customWidth="1"/>
    <col min="11619" max="11619" width="4" style="94" bestFit="1" customWidth="1"/>
    <col min="11620" max="11620" width="10.625" style="94" customWidth="1"/>
    <col min="11621" max="11621" width="15.625" style="94" customWidth="1"/>
    <col min="11622" max="11622" width="1.625" style="94" customWidth="1"/>
    <col min="11623" max="11623" width="9" style="94" customWidth="1"/>
    <col min="11624" max="11624" width="7.875" style="94" customWidth="1"/>
    <col min="11625" max="11626" width="9" style="94"/>
    <col min="11627" max="11627" width="22.625" style="94" bestFit="1" customWidth="1"/>
    <col min="11628" max="11628" width="5.875" style="94" bestFit="1" customWidth="1"/>
    <col min="11629" max="11629" width="15.125" style="94" bestFit="1" customWidth="1"/>
    <col min="11630" max="11630" width="5.375" style="94" customWidth="1"/>
    <col min="11631" max="11631" width="15.625" style="94" customWidth="1"/>
    <col min="11632" max="11632" width="10.625" style="94" customWidth="1"/>
    <col min="11633" max="11633" width="4" style="94" bestFit="1" customWidth="1"/>
    <col min="11634" max="11634" width="10.625" style="94" customWidth="1"/>
    <col min="11635" max="11635" width="15.625" style="94" customWidth="1"/>
    <col min="11636" max="11636" width="1.625" style="94" customWidth="1"/>
    <col min="11637" max="11637" width="9" style="94" customWidth="1"/>
    <col min="11638" max="11638" width="7.875" style="94" customWidth="1"/>
    <col min="11639" max="11640" width="1.625" style="94" customWidth="1"/>
    <col min="11641" max="11641" width="15.125" style="94" bestFit="1" customWidth="1"/>
    <col min="11642" max="11642" width="5.375" style="94" customWidth="1"/>
    <col min="11643" max="11643" width="15.625" style="94" customWidth="1"/>
    <col min="11644" max="11644" width="10.625" style="94" customWidth="1"/>
    <col min="11645" max="11645" width="4" style="94" bestFit="1" customWidth="1"/>
    <col min="11646" max="11646" width="10.625" style="94" customWidth="1"/>
    <col min="11647" max="11647" width="15.625" style="94" customWidth="1"/>
    <col min="11648" max="11648" width="1.625" style="94" customWidth="1"/>
    <col min="11649" max="11649" width="9" style="94" customWidth="1"/>
    <col min="11650" max="11650" width="7.875" style="94" customWidth="1"/>
    <col min="11651" max="11651" width="9" style="94"/>
    <col min="11652" max="11652" width="9" style="94" customWidth="1"/>
    <col min="11653" max="11657" width="15.625" style="94" customWidth="1"/>
    <col min="11658" max="11658" width="9" style="94"/>
    <col min="11659" max="11659" width="23.375" style="94" customWidth="1"/>
    <col min="11660" max="11778" width="9" style="94"/>
    <col min="11779" max="11779" width="22.625" style="94" bestFit="1" customWidth="1"/>
    <col min="11780" max="11780" width="5.875" style="94" bestFit="1" customWidth="1"/>
    <col min="11781" max="11781" width="15.125" style="94" bestFit="1" customWidth="1"/>
    <col min="11782" max="11782" width="5.375" style="94" customWidth="1"/>
    <col min="11783" max="11783" width="15.625" style="94" customWidth="1"/>
    <col min="11784" max="11784" width="10.625" style="94" customWidth="1"/>
    <col min="11785" max="11785" width="4" style="94" bestFit="1" customWidth="1"/>
    <col min="11786" max="11786" width="10.625" style="94" customWidth="1"/>
    <col min="11787" max="11787" width="15.625" style="94" customWidth="1"/>
    <col min="11788" max="11788" width="1.625" style="94" customWidth="1"/>
    <col min="11789" max="11789" width="9" style="94" customWidth="1"/>
    <col min="11790" max="11790" width="7.875" style="94" customWidth="1"/>
    <col min="11791" max="11792" width="1.625" style="94" customWidth="1"/>
    <col min="11793" max="11793" width="15.125" style="94" bestFit="1" customWidth="1"/>
    <col min="11794" max="11794" width="5.375" style="94" customWidth="1"/>
    <col min="11795" max="11795" width="15.625" style="94" customWidth="1"/>
    <col min="11796" max="11796" width="10.625" style="94" customWidth="1"/>
    <col min="11797" max="11797" width="4" style="94" bestFit="1" customWidth="1"/>
    <col min="11798" max="11798" width="10.625" style="94" customWidth="1"/>
    <col min="11799" max="11799" width="15.625" style="94" customWidth="1"/>
    <col min="11800" max="11800" width="1.625" style="94" customWidth="1"/>
    <col min="11801" max="11801" width="9" style="94" customWidth="1"/>
    <col min="11802" max="11802" width="7.875" style="94" customWidth="1"/>
    <col min="11803" max="11804" width="9" style="94"/>
    <col min="11805" max="11805" width="22.625" style="94" bestFit="1" customWidth="1"/>
    <col min="11806" max="11806" width="5.875" style="94" bestFit="1" customWidth="1"/>
    <col min="11807" max="11807" width="15.125" style="94" bestFit="1" customWidth="1"/>
    <col min="11808" max="11808" width="5.375" style="94" customWidth="1"/>
    <col min="11809" max="11809" width="15.625" style="94" customWidth="1"/>
    <col min="11810" max="11810" width="10.625" style="94" customWidth="1"/>
    <col min="11811" max="11811" width="4" style="94" bestFit="1" customWidth="1"/>
    <col min="11812" max="11812" width="10.625" style="94" customWidth="1"/>
    <col min="11813" max="11813" width="15.625" style="94" customWidth="1"/>
    <col min="11814" max="11814" width="1.625" style="94" customWidth="1"/>
    <col min="11815" max="11815" width="9" style="94" customWidth="1"/>
    <col min="11816" max="11816" width="7.875" style="94" customWidth="1"/>
    <col min="11817" max="11818" width="1.625" style="94" customWidth="1"/>
    <col min="11819" max="11819" width="15.125" style="94" bestFit="1" customWidth="1"/>
    <col min="11820" max="11820" width="5.375" style="94" customWidth="1"/>
    <col min="11821" max="11821" width="15.625" style="94" customWidth="1"/>
    <col min="11822" max="11822" width="10.625" style="94" customWidth="1"/>
    <col min="11823" max="11823" width="4" style="94" bestFit="1" customWidth="1"/>
    <col min="11824" max="11824" width="10.625" style="94" customWidth="1"/>
    <col min="11825" max="11825" width="15.625" style="94" customWidth="1"/>
    <col min="11826" max="11826" width="1.625" style="94" customWidth="1"/>
    <col min="11827" max="11827" width="9" style="94" customWidth="1"/>
    <col min="11828" max="11828" width="7.875" style="94" customWidth="1"/>
    <col min="11829" max="11830" width="9" style="94"/>
    <col min="11831" max="11831" width="22.625" style="94" bestFit="1" customWidth="1"/>
    <col min="11832" max="11832" width="5.875" style="94" bestFit="1" customWidth="1"/>
    <col min="11833" max="11833" width="15.125" style="94" bestFit="1" customWidth="1"/>
    <col min="11834" max="11834" width="5.375" style="94" customWidth="1"/>
    <col min="11835" max="11835" width="15.625" style="94" customWidth="1"/>
    <col min="11836" max="11836" width="10.625" style="94" customWidth="1"/>
    <col min="11837" max="11837" width="4" style="94" bestFit="1" customWidth="1"/>
    <col min="11838" max="11838" width="10.625" style="94" customWidth="1"/>
    <col min="11839" max="11839" width="15.625" style="94" customWidth="1"/>
    <col min="11840" max="11840" width="1.625" style="94" customWidth="1"/>
    <col min="11841" max="11841" width="9" style="94" customWidth="1"/>
    <col min="11842" max="11842" width="7.875" style="94" customWidth="1"/>
    <col min="11843" max="11844" width="1.625" style="94" customWidth="1"/>
    <col min="11845" max="11845" width="15.125" style="94" bestFit="1" customWidth="1"/>
    <col min="11846" max="11846" width="5.375" style="94" customWidth="1"/>
    <col min="11847" max="11847" width="15.625" style="94" customWidth="1"/>
    <col min="11848" max="11848" width="10.625" style="94" customWidth="1"/>
    <col min="11849" max="11849" width="4" style="94" bestFit="1" customWidth="1"/>
    <col min="11850" max="11850" width="10.625" style="94" customWidth="1"/>
    <col min="11851" max="11851" width="15.625" style="94" customWidth="1"/>
    <col min="11852" max="11852" width="1.625" style="94" customWidth="1"/>
    <col min="11853" max="11853" width="9" style="94" customWidth="1"/>
    <col min="11854" max="11854" width="7.875" style="94" customWidth="1"/>
    <col min="11855" max="11856" width="9" style="94"/>
    <col min="11857" max="11857" width="22.625" style="94" bestFit="1" customWidth="1"/>
    <col min="11858" max="11858" width="5.875" style="94" bestFit="1" customWidth="1"/>
    <col min="11859" max="11859" width="15.125" style="94" bestFit="1" customWidth="1"/>
    <col min="11860" max="11860" width="5.375" style="94" customWidth="1"/>
    <col min="11861" max="11861" width="15.625" style="94" customWidth="1"/>
    <col min="11862" max="11862" width="10.625" style="94" customWidth="1"/>
    <col min="11863" max="11863" width="4" style="94" bestFit="1" customWidth="1"/>
    <col min="11864" max="11864" width="10.625" style="94" customWidth="1"/>
    <col min="11865" max="11865" width="15.625" style="94" customWidth="1"/>
    <col min="11866" max="11866" width="1.625" style="94" customWidth="1"/>
    <col min="11867" max="11867" width="9" style="94" customWidth="1"/>
    <col min="11868" max="11868" width="7.875" style="94" customWidth="1"/>
    <col min="11869" max="11870" width="1.625" style="94" customWidth="1"/>
    <col min="11871" max="11871" width="15.125" style="94" bestFit="1" customWidth="1"/>
    <col min="11872" max="11872" width="5.375" style="94" customWidth="1"/>
    <col min="11873" max="11873" width="15.625" style="94" customWidth="1"/>
    <col min="11874" max="11874" width="10.625" style="94" customWidth="1"/>
    <col min="11875" max="11875" width="4" style="94" bestFit="1" customWidth="1"/>
    <col min="11876" max="11876" width="10.625" style="94" customWidth="1"/>
    <col min="11877" max="11877" width="15.625" style="94" customWidth="1"/>
    <col min="11878" max="11878" width="1.625" style="94" customWidth="1"/>
    <col min="11879" max="11879" width="9" style="94" customWidth="1"/>
    <col min="11880" max="11880" width="7.875" style="94" customWidth="1"/>
    <col min="11881" max="11882" width="9" style="94"/>
    <col min="11883" max="11883" width="22.625" style="94" bestFit="1" customWidth="1"/>
    <col min="11884" max="11884" width="5.875" style="94" bestFit="1" customWidth="1"/>
    <col min="11885" max="11885" width="15.125" style="94" bestFit="1" customWidth="1"/>
    <col min="11886" max="11886" width="5.375" style="94" customWidth="1"/>
    <col min="11887" max="11887" width="15.625" style="94" customWidth="1"/>
    <col min="11888" max="11888" width="10.625" style="94" customWidth="1"/>
    <col min="11889" max="11889" width="4" style="94" bestFit="1" customWidth="1"/>
    <col min="11890" max="11890" width="10.625" style="94" customWidth="1"/>
    <col min="11891" max="11891" width="15.625" style="94" customWidth="1"/>
    <col min="11892" max="11892" width="1.625" style="94" customWidth="1"/>
    <col min="11893" max="11893" width="9" style="94" customWidth="1"/>
    <col min="11894" max="11894" width="7.875" style="94" customWidth="1"/>
    <col min="11895" max="11896" width="1.625" style="94" customWidth="1"/>
    <col min="11897" max="11897" width="15.125" style="94" bestFit="1" customWidth="1"/>
    <col min="11898" max="11898" width="5.375" style="94" customWidth="1"/>
    <col min="11899" max="11899" width="15.625" style="94" customWidth="1"/>
    <col min="11900" max="11900" width="10.625" style="94" customWidth="1"/>
    <col min="11901" max="11901" width="4" style="94" bestFit="1" customWidth="1"/>
    <col min="11902" max="11902" width="10.625" style="94" customWidth="1"/>
    <col min="11903" max="11903" width="15.625" style="94" customWidth="1"/>
    <col min="11904" max="11904" width="1.625" style="94" customWidth="1"/>
    <col min="11905" max="11905" width="9" style="94" customWidth="1"/>
    <col min="11906" max="11906" width="7.875" style="94" customWidth="1"/>
    <col min="11907" max="11907" width="9" style="94"/>
    <col min="11908" max="11908" width="9" style="94" customWidth="1"/>
    <col min="11909" max="11913" width="15.625" style="94" customWidth="1"/>
    <col min="11914" max="11914" width="9" style="94"/>
    <col min="11915" max="11915" width="23.375" style="94" customWidth="1"/>
    <col min="11916" max="12034" width="9" style="94"/>
    <col min="12035" max="12035" width="22.625" style="94" bestFit="1" customWidth="1"/>
    <col min="12036" max="12036" width="5.875" style="94" bestFit="1" customWidth="1"/>
    <col min="12037" max="12037" width="15.125" style="94" bestFit="1" customWidth="1"/>
    <col min="12038" max="12038" width="5.375" style="94" customWidth="1"/>
    <col min="12039" max="12039" width="15.625" style="94" customWidth="1"/>
    <col min="12040" max="12040" width="10.625" style="94" customWidth="1"/>
    <col min="12041" max="12041" width="4" style="94" bestFit="1" customWidth="1"/>
    <col min="12042" max="12042" width="10.625" style="94" customWidth="1"/>
    <col min="12043" max="12043" width="15.625" style="94" customWidth="1"/>
    <col min="12044" max="12044" width="1.625" style="94" customWidth="1"/>
    <col min="12045" max="12045" width="9" style="94" customWidth="1"/>
    <col min="12046" max="12046" width="7.875" style="94" customWidth="1"/>
    <col min="12047" max="12048" width="1.625" style="94" customWidth="1"/>
    <col min="12049" max="12049" width="15.125" style="94" bestFit="1" customWidth="1"/>
    <col min="12050" max="12050" width="5.375" style="94" customWidth="1"/>
    <col min="12051" max="12051" width="15.625" style="94" customWidth="1"/>
    <col min="12052" max="12052" width="10.625" style="94" customWidth="1"/>
    <col min="12053" max="12053" width="4" style="94" bestFit="1" customWidth="1"/>
    <col min="12054" max="12054" width="10.625" style="94" customWidth="1"/>
    <col min="12055" max="12055" width="15.625" style="94" customWidth="1"/>
    <col min="12056" max="12056" width="1.625" style="94" customWidth="1"/>
    <col min="12057" max="12057" width="9" style="94" customWidth="1"/>
    <col min="12058" max="12058" width="7.875" style="94" customWidth="1"/>
    <col min="12059" max="12060" width="9" style="94"/>
    <col min="12061" max="12061" width="22.625" style="94" bestFit="1" customWidth="1"/>
    <col min="12062" max="12062" width="5.875" style="94" bestFit="1" customWidth="1"/>
    <col min="12063" max="12063" width="15.125" style="94" bestFit="1" customWidth="1"/>
    <col min="12064" max="12064" width="5.375" style="94" customWidth="1"/>
    <col min="12065" max="12065" width="15.625" style="94" customWidth="1"/>
    <col min="12066" max="12066" width="10.625" style="94" customWidth="1"/>
    <col min="12067" max="12067" width="4" style="94" bestFit="1" customWidth="1"/>
    <col min="12068" max="12068" width="10.625" style="94" customWidth="1"/>
    <col min="12069" max="12069" width="15.625" style="94" customWidth="1"/>
    <col min="12070" max="12070" width="1.625" style="94" customWidth="1"/>
    <col min="12071" max="12071" width="9" style="94" customWidth="1"/>
    <col min="12072" max="12072" width="7.875" style="94" customWidth="1"/>
    <col min="12073" max="12074" width="1.625" style="94" customWidth="1"/>
    <col min="12075" max="12075" width="15.125" style="94" bestFit="1" customWidth="1"/>
    <col min="12076" max="12076" width="5.375" style="94" customWidth="1"/>
    <col min="12077" max="12077" width="15.625" style="94" customWidth="1"/>
    <col min="12078" max="12078" width="10.625" style="94" customWidth="1"/>
    <col min="12079" max="12079" width="4" style="94" bestFit="1" customWidth="1"/>
    <col min="12080" max="12080" width="10.625" style="94" customWidth="1"/>
    <col min="12081" max="12081" width="15.625" style="94" customWidth="1"/>
    <col min="12082" max="12082" width="1.625" style="94" customWidth="1"/>
    <col min="12083" max="12083" width="9" style="94" customWidth="1"/>
    <col min="12084" max="12084" width="7.875" style="94" customWidth="1"/>
    <col min="12085" max="12086" width="9" style="94"/>
    <col min="12087" max="12087" width="22.625" style="94" bestFit="1" customWidth="1"/>
    <col min="12088" max="12088" width="5.875" style="94" bestFit="1" customWidth="1"/>
    <col min="12089" max="12089" width="15.125" style="94" bestFit="1" customWidth="1"/>
    <col min="12090" max="12090" width="5.375" style="94" customWidth="1"/>
    <col min="12091" max="12091" width="15.625" style="94" customWidth="1"/>
    <col min="12092" max="12092" width="10.625" style="94" customWidth="1"/>
    <col min="12093" max="12093" width="4" style="94" bestFit="1" customWidth="1"/>
    <col min="12094" max="12094" width="10.625" style="94" customWidth="1"/>
    <col min="12095" max="12095" width="15.625" style="94" customWidth="1"/>
    <col min="12096" max="12096" width="1.625" style="94" customWidth="1"/>
    <col min="12097" max="12097" width="9" style="94" customWidth="1"/>
    <col min="12098" max="12098" width="7.875" style="94" customWidth="1"/>
    <col min="12099" max="12100" width="1.625" style="94" customWidth="1"/>
    <col min="12101" max="12101" width="15.125" style="94" bestFit="1" customWidth="1"/>
    <col min="12102" max="12102" width="5.375" style="94" customWidth="1"/>
    <col min="12103" max="12103" width="15.625" style="94" customWidth="1"/>
    <col min="12104" max="12104" width="10.625" style="94" customWidth="1"/>
    <col min="12105" max="12105" width="4" style="94" bestFit="1" customWidth="1"/>
    <col min="12106" max="12106" width="10.625" style="94" customWidth="1"/>
    <col min="12107" max="12107" width="15.625" style="94" customWidth="1"/>
    <col min="12108" max="12108" width="1.625" style="94" customWidth="1"/>
    <col min="12109" max="12109" width="9" style="94" customWidth="1"/>
    <col min="12110" max="12110" width="7.875" style="94" customWidth="1"/>
    <col min="12111" max="12112" width="9" style="94"/>
    <col min="12113" max="12113" width="22.625" style="94" bestFit="1" customWidth="1"/>
    <col min="12114" max="12114" width="5.875" style="94" bestFit="1" customWidth="1"/>
    <col min="12115" max="12115" width="15.125" style="94" bestFit="1" customWidth="1"/>
    <col min="12116" max="12116" width="5.375" style="94" customWidth="1"/>
    <col min="12117" max="12117" width="15.625" style="94" customWidth="1"/>
    <col min="12118" max="12118" width="10.625" style="94" customWidth="1"/>
    <col min="12119" max="12119" width="4" style="94" bestFit="1" customWidth="1"/>
    <col min="12120" max="12120" width="10.625" style="94" customWidth="1"/>
    <col min="12121" max="12121" width="15.625" style="94" customWidth="1"/>
    <col min="12122" max="12122" width="1.625" style="94" customWidth="1"/>
    <col min="12123" max="12123" width="9" style="94" customWidth="1"/>
    <col min="12124" max="12124" width="7.875" style="94" customWidth="1"/>
    <col min="12125" max="12126" width="1.625" style="94" customWidth="1"/>
    <col min="12127" max="12127" width="15.125" style="94" bestFit="1" customWidth="1"/>
    <col min="12128" max="12128" width="5.375" style="94" customWidth="1"/>
    <col min="12129" max="12129" width="15.625" style="94" customWidth="1"/>
    <col min="12130" max="12130" width="10.625" style="94" customWidth="1"/>
    <col min="12131" max="12131" width="4" style="94" bestFit="1" customWidth="1"/>
    <col min="12132" max="12132" width="10.625" style="94" customWidth="1"/>
    <col min="12133" max="12133" width="15.625" style="94" customWidth="1"/>
    <col min="12134" max="12134" width="1.625" style="94" customWidth="1"/>
    <col min="12135" max="12135" width="9" style="94" customWidth="1"/>
    <col min="12136" max="12136" width="7.875" style="94" customWidth="1"/>
    <col min="12137" max="12138" width="9" style="94"/>
    <col min="12139" max="12139" width="22.625" style="94" bestFit="1" customWidth="1"/>
    <col min="12140" max="12140" width="5.875" style="94" bestFit="1" customWidth="1"/>
    <col min="12141" max="12141" width="15.125" style="94" bestFit="1" customWidth="1"/>
    <col min="12142" max="12142" width="5.375" style="94" customWidth="1"/>
    <col min="12143" max="12143" width="15.625" style="94" customWidth="1"/>
    <col min="12144" max="12144" width="10.625" style="94" customWidth="1"/>
    <col min="12145" max="12145" width="4" style="94" bestFit="1" customWidth="1"/>
    <col min="12146" max="12146" width="10.625" style="94" customWidth="1"/>
    <col min="12147" max="12147" width="15.625" style="94" customWidth="1"/>
    <col min="12148" max="12148" width="1.625" style="94" customWidth="1"/>
    <col min="12149" max="12149" width="9" style="94" customWidth="1"/>
    <col min="12150" max="12150" width="7.875" style="94" customWidth="1"/>
    <col min="12151" max="12152" width="1.625" style="94" customWidth="1"/>
    <col min="12153" max="12153" width="15.125" style="94" bestFit="1" customWidth="1"/>
    <col min="12154" max="12154" width="5.375" style="94" customWidth="1"/>
    <col min="12155" max="12155" width="15.625" style="94" customWidth="1"/>
    <col min="12156" max="12156" width="10.625" style="94" customWidth="1"/>
    <col min="12157" max="12157" width="4" style="94" bestFit="1" customWidth="1"/>
    <col min="12158" max="12158" width="10.625" style="94" customWidth="1"/>
    <col min="12159" max="12159" width="15.625" style="94" customWidth="1"/>
    <col min="12160" max="12160" width="1.625" style="94" customWidth="1"/>
    <col min="12161" max="12161" width="9" style="94" customWidth="1"/>
    <col min="12162" max="12162" width="7.875" style="94" customWidth="1"/>
    <col min="12163" max="12163" width="9" style="94"/>
    <col min="12164" max="12164" width="9" style="94" customWidth="1"/>
    <col min="12165" max="12169" width="15.625" style="94" customWidth="1"/>
    <col min="12170" max="12170" width="9" style="94"/>
    <col min="12171" max="12171" width="23.375" style="94" customWidth="1"/>
    <col min="12172" max="12290" width="9" style="94"/>
    <col min="12291" max="12291" width="22.625" style="94" bestFit="1" customWidth="1"/>
    <col min="12292" max="12292" width="5.875" style="94" bestFit="1" customWidth="1"/>
    <col min="12293" max="12293" width="15.125" style="94" bestFit="1" customWidth="1"/>
    <col min="12294" max="12294" width="5.375" style="94" customWidth="1"/>
    <col min="12295" max="12295" width="15.625" style="94" customWidth="1"/>
    <col min="12296" max="12296" width="10.625" style="94" customWidth="1"/>
    <col min="12297" max="12297" width="4" style="94" bestFit="1" customWidth="1"/>
    <col min="12298" max="12298" width="10.625" style="94" customWidth="1"/>
    <col min="12299" max="12299" width="15.625" style="94" customWidth="1"/>
    <col min="12300" max="12300" width="1.625" style="94" customWidth="1"/>
    <col min="12301" max="12301" width="9" style="94" customWidth="1"/>
    <col min="12302" max="12302" width="7.875" style="94" customWidth="1"/>
    <col min="12303" max="12304" width="1.625" style="94" customWidth="1"/>
    <col min="12305" max="12305" width="15.125" style="94" bestFit="1" customWidth="1"/>
    <col min="12306" max="12306" width="5.375" style="94" customWidth="1"/>
    <col min="12307" max="12307" width="15.625" style="94" customWidth="1"/>
    <col min="12308" max="12308" width="10.625" style="94" customWidth="1"/>
    <col min="12309" max="12309" width="4" style="94" bestFit="1" customWidth="1"/>
    <col min="12310" max="12310" width="10.625" style="94" customWidth="1"/>
    <col min="12311" max="12311" width="15.625" style="94" customWidth="1"/>
    <col min="12312" max="12312" width="1.625" style="94" customWidth="1"/>
    <col min="12313" max="12313" width="9" style="94" customWidth="1"/>
    <col min="12314" max="12314" width="7.875" style="94" customWidth="1"/>
    <col min="12315" max="12316" width="9" style="94"/>
    <col min="12317" max="12317" width="22.625" style="94" bestFit="1" customWidth="1"/>
    <col min="12318" max="12318" width="5.875" style="94" bestFit="1" customWidth="1"/>
    <col min="12319" max="12319" width="15.125" style="94" bestFit="1" customWidth="1"/>
    <col min="12320" max="12320" width="5.375" style="94" customWidth="1"/>
    <col min="12321" max="12321" width="15.625" style="94" customWidth="1"/>
    <col min="12322" max="12322" width="10.625" style="94" customWidth="1"/>
    <col min="12323" max="12323" width="4" style="94" bestFit="1" customWidth="1"/>
    <col min="12324" max="12324" width="10.625" style="94" customWidth="1"/>
    <col min="12325" max="12325" width="15.625" style="94" customWidth="1"/>
    <col min="12326" max="12326" width="1.625" style="94" customWidth="1"/>
    <col min="12327" max="12327" width="9" style="94" customWidth="1"/>
    <col min="12328" max="12328" width="7.875" style="94" customWidth="1"/>
    <col min="12329" max="12330" width="1.625" style="94" customWidth="1"/>
    <col min="12331" max="12331" width="15.125" style="94" bestFit="1" customWidth="1"/>
    <col min="12332" max="12332" width="5.375" style="94" customWidth="1"/>
    <col min="12333" max="12333" width="15.625" style="94" customWidth="1"/>
    <col min="12334" max="12334" width="10.625" style="94" customWidth="1"/>
    <col min="12335" max="12335" width="4" style="94" bestFit="1" customWidth="1"/>
    <col min="12336" max="12336" width="10.625" style="94" customWidth="1"/>
    <col min="12337" max="12337" width="15.625" style="94" customWidth="1"/>
    <col min="12338" max="12338" width="1.625" style="94" customWidth="1"/>
    <col min="12339" max="12339" width="9" style="94" customWidth="1"/>
    <col min="12340" max="12340" width="7.875" style="94" customWidth="1"/>
    <col min="12341" max="12342" width="9" style="94"/>
    <col min="12343" max="12343" width="22.625" style="94" bestFit="1" customWidth="1"/>
    <col min="12344" max="12344" width="5.875" style="94" bestFit="1" customWidth="1"/>
    <col min="12345" max="12345" width="15.125" style="94" bestFit="1" customWidth="1"/>
    <col min="12346" max="12346" width="5.375" style="94" customWidth="1"/>
    <col min="12347" max="12347" width="15.625" style="94" customWidth="1"/>
    <col min="12348" max="12348" width="10.625" style="94" customWidth="1"/>
    <col min="12349" max="12349" width="4" style="94" bestFit="1" customWidth="1"/>
    <col min="12350" max="12350" width="10.625" style="94" customWidth="1"/>
    <col min="12351" max="12351" width="15.625" style="94" customWidth="1"/>
    <col min="12352" max="12352" width="1.625" style="94" customWidth="1"/>
    <col min="12353" max="12353" width="9" style="94" customWidth="1"/>
    <col min="12354" max="12354" width="7.875" style="94" customWidth="1"/>
    <col min="12355" max="12356" width="1.625" style="94" customWidth="1"/>
    <col min="12357" max="12357" width="15.125" style="94" bestFit="1" customWidth="1"/>
    <col min="12358" max="12358" width="5.375" style="94" customWidth="1"/>
    <col min="12359" max="12359" width="15.625" style="94" customWidth="1"/>
    <col min="12360" max="12360" width="10.625" style="94" customWidth="1"/>
    <col min="12361" max="12361" width="4" style="94" bestFit="1" customWidth="1"/>
    <col min="12362" max="12362" width="10.625" style="94" customWidth="1"/>
    <col min="12363" max="12363" width="15.625" style="94" customWidth="1"/>
    <col min="12364" max="12364" width="1.625" style="94" customWidth="1"/>
    <col min="12365" max="12365" width="9" style="94" customWidth="1"/>
    <col min="12366" max="12366" width="7.875" style="94" customWidth="1"/>
    <col min="12367" max="12368" width="9" style="94"/>
    <col min="12369" max="12369" width="22.625" style="94" bestFit="1" customWidth="1"/>
    <col min="12370" max="12370" width="5.875" style="94" bestFit="1" customWidth="1"/>
    <col min="12371" max="12371" width="15.125" style="94" bestFit="1" customWidth="1"/>
    <col min="12372" max="12372" width="5.375" style="94" customWidth="1"/>
    <col min="12373" max="12373" width="15.625" style="94" customWidth="1"/>
    <col min="12374" max="12374" width="10.625" style="94" customWidth="1"/>
    <col min="12375" max="12375" width="4" style="94" bestFit="1" customWidth="1"/>
    <col min="12376" max="12376" width="10.625" style="94" customWidth="1"/>
    <col min="12377" max="12377" width="15.625" style="94" customWidth="1"/>
    <col min="12378" max="12378" width="1.625" style="94" customWidth="1"/>
    <col min="12379" max="12379" width="9" style="94" customWidth="1"/>
    <col min="12380" max="12380" width="7.875" style="94" customWidth="1"/>
    <col min="12381" max="12382" width="1.625" style="94" customWidth="1"/>
    <col min="12383" max="12383" width="15.125" style="94" bestFit="1" customWidth="1"/>
    <col min="12384" max="12384" width="5.375" style="94" customWidth="1"/>
    <col min="12385" max="12385" width="15.625" style="94" customWidth="1"/>
    <col min="12386" max="12386" width="10.625" style="94" customWidth="1"/>
    <col min="12387" max="12387" width="4" style="94" bestFit="1" customWidth="1"/>
    <col min="12388" max="12388" width="10.625" style="94" customWidth="1"/>
    <col min="12389" max="12389" width="15.625" style="94" customWidth="1"/>
    <col min="12390" max="12390" width="1.625" style="94" customWidth="1"/>
    <col min="12391" max="12391" width="9" style="94" customWidth="1"/>
    <col min="12392" max="12392" width="7.875" style="94" customWidth="1"/>
    <col min="12393" max="12394" width="9" style="94"/>
    <col min="12395" max="12395" width="22.625" style="94" bestFit="1" customWidth="1"/>
    <col min="12396" max="12396" width="5.875" style="94" bestFit="1" customWidth="1"/>
    <col min="12397" max="12397" width="15.125" style="94" bestFit="1" customWidth="1"/>
    <col min="12398" max="12398" width="5.375" style="94" customWidth="1"/>
    <col min="12399" max="12399" width="15.625" style="94" customWidth="1"/>
    <col min="12400" max="12400" width="10.625" style="94" customWidth="1"/>
    <col min="12401" max="12401" width="4" style="94" bestFit="1" customWidth="1"/>
    <col min="12402" max="12402" width="10.625" style="94" customWidth="1"/>
    <col min="12403" max="12403" width="15.625" style="94" customWidth="1"/>
    <col min="12404" max="12404" width="1.625" style="94" customWidth="1"/>
    <col min="12405" max="12405" width="9" style="94" customWidth="1"/>
    <col min="12406" max="12406" width="7.875" style="94" customWidth="1"/>
    <col min="12407" max="12408" width="1.625" style="94" customWidth="1"/>
    <col min="12409" max="12409" width="15.125" style="94" bestFit="1" customWidth="1"/>
    <col min="12410" max="12410" width="5.375" style="94" customWidth="1"/>
    <col min="12411" max="12411" width="15.625" style="94" customWidth="1"/>
    <col min="12412" max="12412" width="10.625" style="94" customWidth="1"/>
    <col min="12413" max="12413" width="4" style="94" bestFit="1" customWidth="1"/>
    <col min="12414" max="12414" width="10.625" style="94" customWidth="1"/>
    <col min="12415" max="12415" width="15.625" style="94" customWidth="1"/>
    <col min="12416" max="12416" width="1.625" style="94" customWidth="1"/>
    <col min="12417" max="12417" width="9" style="94" customWidth="1"/>
    <col min="12418" max="12418" width="7.875" style="94" customWidth="1"/>
    <col min="12419" max="12419" width="9" style="94"/>
    <col min="12420" max="12420" width="9" style="94" customWidth="1"/>
    <col min="12421" max="12425" width="15.625" style="94" customWidth="1"/>
    <col min="12426" max="12426" width="9" style="94"/>
    <col min="12427" max="12427" width="23.375" style="94" customWidth="1"/>
    <col min="12428" max="12546" width="9" style="94"/>
    <col min="12547" max="12547" width="22.625" style="94" bestFit="1" customWidth="1"/>
    <col min="12548" max="12548" width="5.875" style="94" bestFit="1" customWidth="1"/>
    <col min="12549" max="12549" width="15.125" style="94" bestFit="1" customWidth="1"/>
    <col min="12550" max="12550" width="5.375" style="94" customWidth="1"/>
    <col min="12551" max="12551" width="15.625" style="94" customWidth="1"/>
    <col min="12552" max="12552" width="10.625" style="94" customWidth="1"/>
    <col min="12553" max="12553" width="4" style="94" bestFit="1" customWidth="1"/>
    <col min="12554" max="12554" width="10.625" style="94" customWidth="1"/>
    <col min="12555" max="12555" width="15.625" style="94" customWidth="1"/>
    <col min="12556" max="12556" width="1.625" style="94" customWidth="1"/>
    <col min="12557" max="12557" width="9" style="94" customWidth="1"/>
    <col min="12558" max="12558" width="7.875" style="94" customWidth="1"/>
    <col min="12559" max="12560" width="1.625" style="94" customWidth="1"/>
    <col min="12561" max="12561" width="15.125" style="94" bestFit="1" customWidth="1"/>
    <col min="12562" max="12562" width="5.375" style="94" customWidth="1"/>
    <col min="12563" max="12563" width="15.625" style="94" customWidth="1"/>
    <col min="12564" max="12564" width="10.625" style="94" customWidth="1"/>
    <col min="12565" max="12565" width="4" style="94" bestFit="1" customWidth="1"/>
    <col min="12566" max="12566" width="10.625" style="94" customWidth="1"/>
    <col min="12567" max="12567" width="15.625" style="94" customWidth="1"/>
    <col min="12568" max="12568" width="1.625" style="94" customWidth="1"/>
    <col min="12569" max="12569" width="9" style="94" customWidth="1"/>
    <col min="12570" max="12570" width="7.875" style="94" customWidth="1"/>
    <col min="12571" max="12572" width="9" style="94"/>
    <col min="12573" max="12573" width="22.625" style="94" bestFit="1" customWidth="1"/>
    <col min="12574" max="12574" width="5.875" style="94" bestFit="1" customWidth="1"/>
    <col min="12575" max="12575" width="15.125" style="94" bestFit="1" customWidth="1"/>
    <col min="12576" max="12576" width="5.375" style="94" customWidth="1"/>
    <col min="12577" max="12577" width="15.625" style="94" customWidth="1"/>
    <col min="12578" max="12578" width="10.625" style="94" customWidth="1"/>
    <col min="12579" max="12579" width="4" style="94" bestFit="1" customWidth="1"/>
    <col min="12580" max="12580" width="10.625" style="94" customWidth="1"/>
    <col min="12581" max="12581" width="15.625" style="94" customWidth="1"/>
    <col min="12582" max="12582" width="1.625" style="94" customWidth="1"/>
    <col min="12583" max="12583" width="9" style="94" customWidth="1"/>
    <col min="12584" max="12584" width="7.875" style="94" customWidth="1"/>
    <col min="12585" max="12586" width="1.625" style="94" customWidth="1"/>
    <col min="12587" max="12587" width="15.125" style="94" bestFit="1" customWidth="1"/>
    <col min="12588" max="12588" width="5.375" style="94" customWidth="1"/>
    <col min="12589" max="12589" width="15.625" style="94" customWidth="1"/>
    <col min="12590" max="12590" width="10.625" style="94" customWidth="1"/>
    <col min="12591" max="12591" width="4" style="94" bestFit="1" customWidth="1"/>
    <col min="12592" max="12592" width="10.625" style="94" customWidth="1"/>
    <col min="12593" max="12593" width="15.625" style="94" customWidth="1"/>
    <col min="12594" max="12594" width="1.625" style="94" customWidth="1"/>
    <col min="12595" max="12595" width="9" style="94" customWidth="1"/>
    <col min="12596" max="12596" width="7.875" style="94" customWidth="1"/>
    <col min="12597" max="12598" width="9" style="94"/>
    <col min="12599" max="12599" width="22.625" style="94" bestFit="1" customWidth="1"/>
    <col min="12600" max="12600" width="5.875" style="94" bestFit="1" customWidth="1"/>
    <col min="12601" max="12601" width="15.125" style="94" bestFit="1" customWidth="1"/>
    <col min="12602" max="12602" width="5.375" style="94" customWidth="1"/>
    <col min="12603" max="12603" width="15.625" style="94" customWidth="1"/>
    <col min="12604" max="12604" width="10.625" style="94" customWidth="1"/>
    <col min="12605" max="12605" width="4" style="94" bestFit="1" customWidth="1"/>
    <col min="12606" max="12606" width="10.625" style="94" customWidth="1"/>
    <col min="12607" max="12607" width="15.625" style="94" customWidth="1"/>
    <col min="12608" max="12608" width="1.625" style="94" customWidth="1"/>
    <col min="12609" max="12609" width="9" style="94" customWidth="1"/>
    <col min="12610" max="12610" width="7.875" style="94" customWidth="1"/>
    <col min="12611" max="12612" width="1.625" style="94" customWidth="1"/>
    <col min="12613" max="12613" width="15.125" style="94" bestFit="1" customWidth="1"/>
    <col min="12614" max="12614" width="5.375" style="94" customWidth="1"/>
    <col min="12615" max="12615" width="15.625" style="94" customWidth="1"/>
    <col min="12616" max="12616" width="10.625" style="94" customWidth="1"/>
    <col min="12617" max="12617" width="4" style="94" bestFit="1" customWidth="1"/>
    <col min="12618" max="12618" width="10.625" style="94" customWidth="1"/>
    <col min="12619" max="12619" width="15.625" style="94" customWidth="1"/>
    <col min="12620" max="12620" width="1.625" style="94" customWidth="1"/>
    <col min="12621" max="12621" width="9" style="94" customWidth="1"/>
    <col min="12622" max="12622" width="7.875" style="94" customWidth="1"/>
    <col min="12623" max="12624" width="9" style="94"/>
    <col min="12625" max="12625" width="22.625" style="94" bestFit="1" customWidth="1"/>
    <col min="12626" max="12626" width="5.875" style="94" bestFit="1" customWidth="1"/>
    <col min="12627" max="12627" width="15.125" style="94" bestFit="1" customWidth="1"/>
    <col min="12628" max="12628" width="5.375" style="94" customWidth="1"/>
    <col min="12629" max="12629" width="15.625" style="94" customWidth="1"/>
    <col min="12630" max="12630" width="10.625" style="94" customWidth="1"/>
    <col min="12631" max="12631" width="4" style="94" bestFit="1" customWidth="1"/>
    <col min="12632" max="12632" width="10.625" style="94" customWidth="1"/>
    <col min="12633" max="12633" width="15.625" style="94" customWidth="1"/>
    <col min="12634" max="12634" width="1.625" style="94" customWidth="1"/>
    <col min="12635" max="12635" width="9" style="94" customWidth="1"/>
    <col min="12636" max="12636" width="7.875" style="94" customWidth="1"/>
    <col min="12637" max="12638" width="1.625" style="94" customWidth="1"/>
    <col min="12639" max="12639" width="15.125" style="94" bestFit="1" customWidth="1"/>
    <col min="12640" max="12640" width="5.375" style="94" customWidth="1"/>
    <col min="12641" max="12641" width="15.625" style="94" customWidth="1"/>
    <col min="12642" max="12642" width="10.625" style="94" customWidth="1"/>
    <col min="12643" max="12643" width="4" style="94" bestFit="1" customWidth="1"/>
    <col min="12644" max="12644" width="10.625" style="94" customWidth="1"/>
    <col min="12645" max="12645" width="15.625" style="94" customWidth="1"/>
    <col min="12646" max="12646" width="1.625" style="94" customWidth="1"/>
    <col min="12647" max="12647" width="9" style="94" customWidth="1"/>
    <col min="12648" max="12648" width="7.875" style="94" customWidth="1"/>
    <col min="12649" max="12650" width="9" style="94"/>
    <col min="12651" max="12651" width="22.625" style="94" bestFit="1" customWidth="1"/>
    <col min="12652" max="12652" width="5.875" style="94" bestFit="1" customWidth="1"/>
    <col min="12653" max="12653" width="15.125" style="94" bestFit="1" customWidth="1"/>
    <col min="12654" max="12654" width="5.375" style="94" customWidth="1"/>
    <col min="12655" max="12655" width="15.625" style="94" customWidth="1"/>
    <col min="12656" max="12656" width="10.625" style="94" customWidth="1"/>
    <col min="12657" max="12657" width="4" style="94" bestFit="1" customWidth="1"/>
    <col min="12658" max="12658" width="10.625" style="94" customWidth="1"/>
    <col min="12659" max="12659" width="15.625" style="94" customWidth="1"/>
    <col min="12660" max="12660" width="1.625" style="94" customWidth="1"/>
    <col min="12661" max="12661" width="9" style="94" customWidth="1"/>
    <col min="12662" max="12662" width="7.875" style="94" customWidth="1"/>
    <col min="12663" max="12664" width="1.625" style="94" customWidth="1"/>
    <col min="12665" max="12665" width="15.125" style="94" bestFit="1" customWidth="1"/>
    <col min="12666" max="12666" width="5.375" style="94" customWidth="1"/>
    <col min="12667" max="12667" width="15.625" style="94" customWidth="1"/>
    <col min="12668" max="12668" width="10.625" style="94" customWidth="1"/>
    <col min="12669" max="12669" width="4" style="94" bestFit="1" customWidth="1"/>
    <col min="12670" max="12670" width="10.625" style="94" customWidth="1"/>
    <col min="12671" max="12671" width="15.625" style="94" customWidth="1"/>
    <col min="12672" max="12672" width="1.625" style="94" customWidth="1"/>
    <col min="12673" max="12673" width="9" style="94" customWidth="1"/>
    <col min="12674" max="12674" width="7.875" style="94" customWidth="1"/>
    <col min="12675" max="12675" width="9" style="94"/>
    <col min="12676" max="12676" width="9" style="94" customWidth="1"/>
    <col min="12677" max="12681" width="15.625" style="94" customWidth="1"/>
    <col min="12682" max="12682" width="9" style="94"/>
    <col min="12683" max="12683" width="23.375" style="94" customWidth="1"/>
    <col min="12684" max="12802" width="9" style="94"/>
    <col min="12803" max="12803" width="22.625" style="94" bestFit="1" customWidth="1"/>
    <col min="12804" max="12804" width="5.875" style="94" bestFit="1" customWidth="1"/>
    <col min="12805" max="12805" width="15.125" style="94" bestFit="1" customWidth="1"/>
    <col min="12806" max="12806" width="5.375" style="94" customWidth="1"/>
    <col min="12807" max="12807" width="15.625" style="94" customWidth="1"/>
    <col min="12808" max="12808" width="10.625" style="94" customWidth="1"/>
    <col min="12809" max="12809" width="4" style="94" bestFit="1" customWidth="1"/>
    <col min="12810" max="12810" width="10.625" style="94" customWidth="1"/>
    <col min="12811" max="12811" width="15.625" style="94" customWidth="1"/>
    <col min="12812" max="12812" width="1.625" style="94" customWidth="1"/>
    <col min="12813" max="12813" width="9" style="94" customWidth="1"/>
    <col min="12814" max="12814" width="7.875" style="94" customWidth="1"/>
    <col min="12815" max="12816" width="1.625" style="94" customWidth="1"/>
    <col min="12817" max="12817" width="15.125" style="94" bestFit="1" customWidth="1"/>
    <col min="12818" max="12818" width="5.375" style="94" customWidth="1"/>
    <col min="12819" max="12819" width="15.625" style="94" customWidth="1"/>
    <col min="12820" max="12820" width="10.625" style="94" customWidth="1"/>
    <col min="12821" max="12821" width="4" style="94" bestFit="1" customWidth="1"/>
    <col min="12822" max="12822" width="10.625" style="94" customWidth="1"/>
    <col min="12823" max="12823" width="15.625" style="94" customWidth="1"/>
    <col min="12824" max="12824" width="1.625" style="94" customWidth="1"/>
    <col min="12825" max="12825" width="9" style="94" customWidth="1"/>
    <col min="12826" max="12826" width="7.875" style="94" customWidth="1"/>
    <col min="12827" max="12828" width="9" style="94"/>
    <col min="12829" max="12829" width="22.625" style="94" bestFit="1" customWidth="1"/>
    <col min="12830" max="12830" width="5.875" style="94" bestFit="1" customWidth="1"/>
    <col min="12831" max="12831" width="15.125" style="94" bestFit="1" customWidth="1"/>
    <col min="12832" max="12832" width="5.375" style="94" customWidth="1"/>
    <col min="12833" max="12833" width="15.625" style="94" customWidth="1"/>
    <col min="12834" max="12834" width="10.625" style="94" customWidth="1"/>
    <col min="12835" max="12835" width="4" style="94" bestFit="1" customWidth="1"/>
    <col min="12836" max="12836" width="10.625" style="94" customWidth="1"/>
    <col min="12837" max="12837" width="15.625" style="94" customWidth="1"/>
    <col min="12838" max="12838" width="1.625" style="94" customWidth="1"/>
    <col min="12839" max="12839" width="9" style="94" customWidth="1"/>
    <col min="12840" max="12840" width="7.875" style="94" customWidth="1"/>
    <col min="12841" max="12842" width="1.625" style="94" customWidth="1"/>
    <col min="12843" max="12843" width="15.125" style="94" bestFit="1" customWidth="1"/>
    <col min="12844" max="12844" width="5.375" style="94" customWidth="1"/>
    <col min="12845" max="12845" width="15.625" style="94" customWidth="1"/>
    <col min="12846" max="12846" width="10.625" style="94" customWidth="1"/>
    <col min="12847" max="12847" width="4" style="94" bestFit="1" customWidth="1"/>
    <col min="12848" max="12848" width="10.625" style="94" customWidth="1"/>
    <col min="12849" max="12849" width="15.625" style="94" customWidth="1"/>
    <col min="12850" max="12850" width="1.625" style="94" customWidth="1"/>
    <col min="12851" max="12851" width="9" style="94" customWidth="1"/>
    <col min="12852" max="12852" width="7.875" style="94" customWidth="1"/>
    <col min="12853" max="12854" width="9" style="94"/>
    <col min="12855" max="12855" width="22.625" style="94" bestFit="1" customWidth="1"/>
    <col min="12856" max="12856" width="5.875" style="94" bestFit="1" customWidth="1"/>
    <col min="12857" max="12857" width="15.125" style="94" bestFit="1" customWidth="1"/>
    <col min="12858" max="12858" width="5.375" style="94" customWidth="1"/>
    <col min="12859" max="12859" width="15.625" style="94" customWidth="1"/>
    <col min="12860" max="12860" width="10.625" style="94" customWidth="1"/>
    <col min="12861" max="12861" width="4" style="94" bestFit="1" customWidth="1"/>
    <col min="12862" max="12862" width="10.625" style="94" customWidth="1"/>
    <col min="12863" max="12863" width="15.625" style="94" customWidth="1"/>
    <col min="12864" max="12864" width="1.625" style="94" customWidth="1"/>
    <col min="12865" max="12865" width="9" style="94" customWidth="1"/>
    <col min="12866" max="12866" width="7.875" style="94" customWidth="1"/>
    <col min="12867" max="12868" width="1.625" style="94" customWidth="1"/>
    <col min="12869" max="12869" width="15.125" style="94" bestFit="1" customWidth="1"/>
    <col min="12870" max="12870" width="5.375" style="94" customWidth="1"/>
    <col min="12871" max="12871" width="15.625" style="94" customWidth="1"/>
    <col min="12872" max="12872" width="10.625" style="94" customWidth="1"/>
    <col min="12873" max="12873" width="4" style="94" bestFit="1" customWidth="1"/>
    <col min="12874" max="12874" width="10.625" style="94" customWidth="1"/>
    <col min="12875" max="12875" width="15.625" style="94" customWidth="1"/>
    <col min="12876" max="12876" width="1.625" style="94" customWidth="1"/>
    <col min="12877" max="12877" width="9" style="94" customWidth="1"/>
    <col min="12878" max="12878" width="7.875" style="94" customWidth="1"/>
    <col min="12879" max="12880" width="9" style="94"/>
    <col min="12881" max="12881" width="22.625" style="94" bestFit="1" customWidth="1"/>
    <col min="12882" max="12882" width="5.875" style="94" bestFit="1" customWidth="1"/>
    <col min="12883" max="12883" width="15.125" style="94" bestFit="1" customWidth="1"/>
    <col min="12884" max="12884" width="5.375" style="94" customWidth="1"/>
    <col min="12885" max="12885" width="15.625" style="94" customWidth="1"/>
    <col min="12886" max="12886" width="10.625" style="94" customWidth="1"/>
    <col min="12887" max="12887" width="4" style="94" bestFit="1" customWidth="1"/>
    <col min="12888" max="12888" width="10.625" style="94" customWidth="1"/>
    <col min="12889" max="12889" width="15.625" style="94" customWidth="1"/>
    <col min="12890" max="12890" width="1.625" style="94" customWidth="1"/>
    <col min="12891" max="12891" width="9" style="94" customWidth="1"/>
    <col min="12892" max="12892" width="7.875" style="94" customWidth="1"/>
    <col min="12893" max="12894" width="1.625" style="94" customWidth="1"/>
    <col min="12895" max="12895" width="15.125" style="94" bestFit="1" customWidth="1"/>
    <col min="12896" max="12896" width="5.375" style="94" customWidth="1"/>
    <col min="12897" max="12897" width="15.625" style="94" customWidth="1"/>
    <col min="12898" max="12898" width="10.625" style="94" customWidth="1"/>
    <col min="12899" max="12899" width="4" style="94" bestFit="1" customWidth="1"/>
    <col min="12900" max="12900" width="10.625" style="94" customWidth="1"/>
    <col min="12901" max="12901" width="15.625" style="94" customWidth="1"/>
    <col min="12902" max="12902" width="1.625" style="94" customWidth="1"/>
    <col min="12903" max="12903" width="9" style="94" customWidth="1"/>
    <col min="12904" max="12904" width="7.875" style="94" customWidth="1"/>
    <col min="12905" max="12906" width="9" style="94"/>
    <col min="12907" max="12907" width="22.625" style="94" bestFit="1" customWidth="1"/>
    <col min="12908" max="12908" width="5.875" style="94" bestFit="1" customWidth="1"/>
    <col min="12909" max="12909" width="15.125" style="94" bestFit="1" customWidth="1"/>
    <col min="12910" max="12910" width="5.375" style="94" customWidth="1"/>
    <col min="12911" max="12911" width="15.625" style="94" customWidth="1"/>
    <col min="12912" max="12912" width="10.625" style="94" customWidth="1"/>
    <col min="12913" max="12913" width="4" style="94" bestFit="1" customWidth="1"/>
    <col min="12914" max="12914" width="10.625" style="94" customWidth="1"/>
    <col min="12915" max="12915" width="15.625" style="94" customWidth="1"/>
    <col min="12916" max="12916" width="1.625" style="94" customWidth="1"/>
    <col min="12917" max="12917" width="9" style="94" customWidth="1"/>
    <col min="12918" max="12918" width="7.875" style="94" customWidth="1"/>
    <col min="12919" max="12920" width="1.625" style="94" customWidth="1"/>
    <col min="12921" max="12921" width="15.125" style="94" bestFit="1" customWidth="1"/>
    <col min="12922" max="12922" width="5.375" style="94" customWidth="1"/>
    <col min="12923" max="12923" width="15.625" style="94" customWidth="1"/>
    <col min="12924" max="12924" width="10.625" style="94" customWidth="1"/>
    <col min="12925" max="12925" width="4" style="94" bestFit="1" customWidth="1"/>
    <col min="12926" max="12926" width="10.625" style="94" customWidth="1"/>
    <col min="12927" max="12927" width="15.625" style="94" customWidth="1"/>
    <col min="12928" max="12928" width="1.625" style="94" customWidth="1"/>
    <col min="12929" max="12929" width="9" style="94" customWidth="1"/>
    <col min="12930" max="12930" width="7.875" style="94" customWidth="1"/>
    <col min="12931" max="12931" width="9" style="94"/>
    <col min="12932" max="12932" width="9" style="94" customWidth="1"/>
    <col min="12933" max="12937" width="15.625" style="94" customWidth="1"/>
    <col min="12938" max="12938" width="9" style="94"/>
    <col min="12939" max="12939" width="23.375" style="94" customWidth="1"/>
    <col min="12940" max="13058" width="9" style="94"/>
    <col min="13059" max="13059" width="22.625" style="94" bestFit="1" customWidth="1"/>
    <col min="13060" max="13060" width="5.875" style="94" bestFit="1" customWidth="1"/>
    <col min="13061" max="13061" width="15.125" style="94" bestFit="1" customWidth="1"/>
    <col min="13062" max="13062" width="5.375" style="94" customWidth="1"/>
    <col min="13063" max="13063" width="15.625" style="94" customWidth="1"/>
    <col min="13064" max="13064" width="10.625" style="94" customWidth="1"/>
    <col min="13065" max="13065" width="4" style="94" bestFit="1" customWidth="1"/>
    <col min="13066" max="13066" width="10.625" style="94" customWidth="1"/>
    <col min="13067" max="13067" width="15.625" style="94" customWidth="1"/>
    <col min="13068" max="13068" width="1.625" style="94" customWidth="1"/>
    <col min="13069" max="13069" width="9" style="94" customWidth="1"/>
    <col min="13070" max="13070" width="7.875" style="94" customWidth="1"/>
    <col min="13071" max="13072" width="1.625" style="94" customWidth="1"/>
    <col min="13073" max="13073" width="15.125" style="94" bestFit="1" customWidth="1"/>
    <col min="13074" max="13074" width="5.375" style="94" customWidth="1"/>
    <col min="13075" max="13075" width="15.625" style="94" customWidth="1"/>
    <col min="13076" max="13076" width="10.625" style="94" customWidth="1"/>
    <col min="13077" max="13077" width="4" style="94" bestFit="1" customWidth="1"/>
    <col min="13078" max="13078" width="10.625" style="94" customWidth="1"/>
    <col min="13079" max="13079" width="15.625" style="94" customWidth="1"/>
    <col min="13080" max="13080" width="1.625" style="94" customWidth="1"/>
    <col min="13081" max="13081" width="9" style="94" customWidth="1"/>
    <col min="13082" max="13082" width="7.875" style="94" customWidth="1"/>
    <col min="13083" max="13084" width="9" style="94"/>
    <col min="13085" max="13085" width="22.625" style="94" bestFit="1" customWidth="1"/>
    <col min="13086" max="13086" width="5.875" style="94" bestFit="1" customWidth="1"/>
    <col min="13087" max="13087" width="15.125" style="94" bestFit="1" customWidth="1"/>
    <col min="13088" max="13088" width="5.375" style="94" customWidth="1"/>
    <col min="13089" max="13089" width="15.625" style="94" customWidth="1"/>
    <col min="13090" max="13090" width="10.625" style="94" customWidth="1"/>
    <col min="13091" max="13091" width="4" style="94" bestFit="1" customWidth="1"/>
    <col min="13092" max="13092" width="10.625" style="94" customWidth="1"/>
    <col min="13093" max="13093" width="15.625" style="94" customWidth="1"/>
    <col min="13094" max="13094" width="1.625" style="94" customWidth="1"/>
    <col min="13095" max="13095" width="9" style="94" customWidth="1"/>
    <col min="13096" max="13096" width="7.875" style="94" customWidth="1"/>
    <col min="13097" max="13098" width="1.625" style="94" customWidth="1"/>
    <col min="13099" max="13099" width="15.125" style="94" bestFit="1" customWidth="1"/>
    <col min="13100" max="13100" width="5.375" style="94" customWidth="1"/>
    <col min="13101" max="13101" width="15.625" style="94" customWidth="1"/>
    <col min="13102" max="13102" width="10.625" style="94" customWidth="1"/>
    <col min="13103" max="13103" width="4" style="94" bestFit="1" customWidth="1"/>
    <col min="13104" max="13104" width="10.625" style="94" customWidth="1"/>
    <col min="13105" max="13105" width="15.625" style="94" customWidth="1"/>
    <col min="13106" max="13106" width="1.625" style="94" customWidth="1"/>
    <col min="13107" max="13107" width="9" style="94" customWidth="1"/>
    <col min="13108" max="13108" width="7.875" style="94" customWidth="1"/>
    <col min="13109" max="13110" width="9" style="94"/>
    <col min="13111" max="13111" width="22.625" style="94" bestFit="1" customWidth="1"/>
    <col min="13112" max="13112" width="5.875" style="94" bestFit="1" customWidth="1"/>
    <col min="13113" max="13113" width="15.125" style="94" bestFit="1" customWidth="1"/>
    <col min="13114" max="13114" width="5.375" style="94" customWidth="1"/>
    <col min="13115" max="13115" width="15.625" style="94" customWidth="1"/>
    <col min="13116" max="13116" width="10.625" style="94" customWidth="1"/>
    <col min="13117" max="13117" width="4" style="94" bestFit="1" customWidth="1"/>
    <col min="13118" max="13118" width="10.625" style="94" customWidth="1"/>
    <col min="13119" max="13119" width="15.625" style="94" customWidth="1"/>
    <col min="13120" max="13120" width="1.625" style="94" customWidth="1"/>
    <col min="13121" max="13121" width="9" style="94" customWidth="1"/>
    <col min="13122" max="13122" width="7.875" style="94" customWidth="1"/>
    <col min="13123" max="13124" width="1.625" style="94" customWidth="1"/>
    <col min="13125" max="13125" width="15.125" style="94" bestFit="1" customWidth="1"/>
    <col min="13126" max="13126" width="5.375" style="94" customWidth="1"/>
    <col min="13127" max="13127" width="15.625" style="94" customWidth="1"/>
    <col min="13128" max="13128" width="10.625" style="94" customWidth="1"/>
    <col min="13129" max="13129" width="4" style="94" bestFit="1" customWidth="1"/>
    <col min="13130" max="13130" width="10.625" style="94" customWidth="1"/>
    <col min="13131" max="13131" width="15.625" style="94" customWidth="1"/>
    <col min="13132" max="13132" width="1.625" style="94" customWidth="1"/>
    <col min="13133" max="13133" width="9" style="94" customWidth="1"/>
    <col min="13134" max="13134" width="7.875" style="94" customWidth="1"/>
    <col min="13135" max="13136" width="9" style="94"/>
    <col min="13137" max="13137" width="22.625" style="94" bestFit="1" customWidth="1"/>
    <col min="13138" max="13138" width="5.875" style="94" bestFit="1" customWidth="1"/>
    <col min="13139" max="13139" width="15.125" style="94" bestFit="1" customWidth="1"/>
    <col min="13140" max="13140" width="5.375" style="94" customWidth="1"/>
    <col min="13141" max="13141" width="15.625" style="94" customWidth="1"/>
    <col min="13142" max="13142" width="10.625" style="94" customWidth="1"/>
    <col min="13143" max="13143" width="4" style="94" bestFit="1" customWidth="1"/>
    <col min="13144" max="13144" width="10.625" style="94" customWidth="1"/>
    <col min="13145" max="13145" width="15.625" style="94" customWidth="1"/>
    <col min="13146" max="13146" width="1.625" style="94" customWidth="1"/>
    <col min="13147" max="13147" width="9" style="94" customWidth="1"/>
    <col min="13148" max="13148" width="7.875" style="94" customWidth="1"/>
    <col min="13149" max="13150" width="1.625" style="94" customWidth="1"/>
    <col min="13151" max="13151" width="15.125" style="94" bestFit="1" customWidth="1"/>
    <col min="13152" max="13152" width="5.375" style="94" customWidth="1"/>
    <col min="13153" max="13153" width="15.625" style="94" customWidth="1"/>
    <col min="13154" max="13154" width="10.625" style="94" customWidth="1"/>
    <col min="13155" max="13155" width="4" style="94" bestFit="1" customWidth="1"/>
    <col min="13156" max="13156" width="10.625" style="94" customWidth="1"/>
    <col min="13157" max="13157" width="15.625" style="94" customWidth="1"/>
    <col min="13158" max="13158" width="1.625" style="94" customWidth="1"/>
    <col min="13159" max="13159" width="9" style="94" customWidth="1"/>
    <col min="13160" max="13160" width="7.875" style="94" customWidth="1"/>
    <col min="13161" max="13162" width="9" style="94"/>
    <col min="13163" max="13163" width="22.625" style="94" bestFit="1" customWidth="1"/>
    <col min="13164" max="13164" width="5.875" style="94" bestFit="1" customWidth="1"/>
    <col min="13165" max="13165" width="15.125" style="94" bestFit="1" customWidth="1"/>
    <col min="13166" max="13166" width="5.375" style="94" customWidth="1"/>
    <col min="13167" max="13167" width="15.625" style="94" customWidth="1"/>
    <col min="13168" max="13168" width="10.625" style="94" customWidth="1"/>
    <col min="13169" max="13169" width="4" style="94" bestFit="1" customWidth="1"/>
    <col min="13170" max="13170" width="10.625" style="94" customWidth="1"/>
    <col min="13171" max="13171" width="15.625" style="94" customWidth="1"/>
    <col min="13172" max="13172" width="1.625" style="94" customWidth="1"/>
    <col min="13173" max="13173" width="9" style="94" customWidth="1"/>
    <col min="13174" max="13174" width="7.875" style="94" customWidth="1"/>
    <col min="13175" max="13176" width="1.625" style="94" customWidth="1"/>
    <col min="13177" max="13177" width="15.125" style="94" bestFit="1" customWidth="1"/>
    <col min="13178" max="13178" width="5.375" style="94" customWidth="1"/>
    <col min="13179" max="13179" width="15.625" style="94" customWidth="1"/>
    <col min="13180" max="13180" width="10.625" style="94" customWidth="1"/>
    <col min="13181" max="13181" width="4" style="94" bestFit="1" customWidth="1"/>
    <col min="13182" max="13182" width="10.625" style="94" customWidth="1"/>
    <col min="13183" max="13183" width="15.625" style="94" customWidth="1"/>
    <col min="13184" max="13184" width="1.625" style="94" customWidth="1"/>
    <col min="13185" max="13185" width="9" style="94" customWidth="1"/>
    <col min="13186" max="13186" width="7.875" style="94" customWidth="1"/>
    <col min="13187" max="13187" width="9" style="94"/>
    <col min="13188" max="13188" width="9" style="94" customWidth="1"/>
    <col min="13189" max="13193" width="15.625" style="94" customWidth="1"/>
    <col min="13194" max="13194" width="9" style="94"/>
    <col min="13195" max="13195" width="23.375" style="94" customWidth="1"/>
    <col min="13196" max="13314" width="9" style="94"/>
    <col min="13315" max="13315" width="22.625" style="94" bestFit="1" customWidth="1"/>
    <col min="13316" max="13316" width="5.875" style="94" bestFit="1" customWidth="1"/>
    <col min="13317" max="13317" width="15.125" style="94" bestFit="1" customWidth="1"/>
    <col min="13318" max="13318" width="5.375" style="94" customWidth="1"/>
    <col min="13319" max="13319" width="15.625" style="94" customWidth="1"/>
    <col min="13320" max="13320" width="10.625" style="94" customWidth="1"/>
    <col min="13321" max="13321" width="4" style="94" bestFit="1" customWidth="1"/>
    <col min="13322" max="13322" width="10.625" style="94" customWidth="1"/>
    <col min="13323" max="13323" width="15.625" style="94" customWidth="1"/>
    <col min="13324" max="13324" width="1.625" style="94" customWidth="1"/>
    <col min="13325" max="13325" width="9" style="94" customWidth="1"/>
    <col min="13326" max="13326" width="7.875" style="94" customWidth="1"/>
    <col min="13327" max="13328" width="1.625" style="94" customWidth="1"/>
    <col min="13329" max="13329" width="15.125" style="94" bestFit="1" customWidth="1"/>
    <col min="13330" max="13330" width="5.375" style="94" customWidth="1"/>
    <col min="13331" max="13331" width="15.625" style="94" customWidth="1"/>
    <col min="13332" max="13332" width="10.625" style="94" customWidth="1"/>
    <col min="13333" max="13333" width="4" style="94" bestFit="1" customWidth="1"/>
    <col min="13334" max="13334" width="10.625" style="94" customWidth="1"/>
    <col min="13335" max="13335" width="15.625" style="94" customWidth="1"/>
    <col min="13336" max="13336" width="1.625" style="94" customWidth="1"/>
    <col min="13337" max="13337" width="9" style="94" customWidth="1"/>
    <col min="13338" max="13338" width="7.875" style="94" customWidth="1"/>
    <col min="13339" max="13340" width="9" style="94"/>
    <col min="13341" max="13341" width="22.625" style="94" bestFit="1" customWidth="1"/>
    <col min="13342" max="13342" width="5.875" style="94" bestFit="1" customWidth="1"/>
    <col min="13343" max="13343" width="15.125" style="94" bestFit="1" customWidth="1"/>
    <col min="13344" max="13344" width="5.375" style="94" customWidth="1"/>
    <col min="13345" max="13345" width="15.625" style="94" customWidth="1"/>
    <col min="13346" max="13346" width="10.625" style="94" customWidth="1"/>
    <col min="13347" max="13347" width="4" style="94" bestFit="1" customWidth="1"/>
    <col min="13348" max="13348" width="10.625" style="94" customWidth="1"/>
    <col min="13349" max="13349" width="15.625" style="94" customWidth="1"/>
    <col min="13350" max="13350" width="1.625" style="94" customWidth="1"/>
    <col min="13351" max="13351" width="9" style="94" customWidth="1"/>
    <col min="13352" max="13352" width="7.875" style="94" customWidth="1"/>
    <col min="13353" max="13354" width="1.625" style="94" customWidth="1"/>
    <col min="13355" max="13355" width="15.125" style="94" bestFit="1" customWidth="1"/>
    <col min="13356" max="13356" width="5.375" style="94" customWidth="1"/>
    <col min="13357" max="13357" width="15.625" style="94" customWidth="1"/>
    <col min="13358" max="13358" width="10.625" style="94" customWidth="1"/>
    <col min="13359" max="13359" width="4" style="94" bestFit="1" customWidth="1"/>
    <col min="13360" max="13360" width="10.625" style="94" customWidth="1"/>
    <col min="13361" max="13361" width="15.625" style="94" customWidth="1"/>
    <col min="13362" max="13362" width="1.625" style="94" customWidth="1"/>
    <col min="13363" max="13363" width="9" style="94" customWidth="1"/>
    <col min="13364" max="13364" width="7.875" style="94" customWidth="1"/>
    <col min="13365" max="13366" width="9" style="94"/>
    <col min="13367" max="13367" width="22.625" style="94" bestFit="1" customWidth="1"/>
    <col min="13368" max="13368" width="5.875" style="94" bestFit="1" customWidth="1"/>
    <col min="13369" max="13369" width="15.125" style="94" bestFit="1" customWidth="1"/>
    <col min="13370" max="13370" width="5.375" style="94" customWidth="1"/>
    <col min="13371" max="13371" width="15.625" style="94" customWidth="1"/>
    <col min="13372" max="13372" width="10.625" style="94" customWidth="1"/>
    <col min="13373" max="13373" width="4" style="94" bestFit="1" customWidth="1"/>
    <col min="13374" max="13374" width="10.625" style="94" customWidth="1"/>
    <col min="13375" max="13375" width="15.625" style="94" customWidth="1"/>
    <col min="13376" max="13376" width="1.625" style="94" customWidth="1"/>
    <col min="13377" max="13377" width="9" style="94" customWidth="1"/>
    <col min="13378" max="13378" width="7.875" style="94" customWidth="1"/>
    <col min="13379" max="13380" width="1.625" style="94" customWidth="1"/>
    <col min="13381" max="13381" width="15.125" style="94" bestFit="1" customWidth="1"/>
    <col min="13382" max="13382" width="5.375" style="94" customWidth="1"/>
    <col min="13383" max="13383" width="15.625" style="94" customWidth="1"/>
    <col min="13384" max="13384" width="10.625" style="94" customWidth="1"/>
    <col min="13385" max="13385" width="4" style="94" bestFit="1" customWidth="1"/>
    <col min="13386" max="13386" width="10.625" style="94" customWidth="1"/>
    <col min="13387" max="13387" width="15.625" style="94" customWidth="1"/>
    <col min="13388" max="13388" width="1.625" style="94" customWidth="1"/>
    <col min="13389" max="13389" width="9" style="94" customWidth="1"/>
    <col min="13390" max="13390" width="7.875" style="94" customWidth="1"/>
    <col min="13391" max="13392" width="9" style="94"/>
    <col min="13393" max="13393" width="22.625" style="94" bestFit="1" customWidth="1"/>
    <col min="13394" max="13394" width="5.875" style="94" bestFit="1" customWidth="1"/>
    <col min="13395" max="13395" width="15.125" style="94" bestFit="1" customWidth="1"/>
    <col min="13396" max="13396" width="5.375" style="94" customWidth="1"/>
    <col min="13397" max="13397" width="15.625" style="94" customWidth="1"/>
    <col min="13398" max="13398" width="10.625" style="94" customWidth="1"/>
    <col min="13399" max="13399" width="4" style="94" bestFit="1" customWidth="1"/>
    <col min="13400" max="13400" width="10.625" style="94" customWidth="1"/>
    <col min="13401" max="13401" width="15.625" style="94" customWidth="1"/>
    <col min="13402" max="13402" width="1.625" style="94" customWidth="1"/>
    <col min="13403" max="13403" width="9" style="94" customWidth="1"/>
    <col min="13404" max="13404" width="7.875" style="94" customWidth="1"/>
    <col min="13405" max="13406" width="1.625" style="94" customWidth="1"/>
    <col min="13407" max="13407" width="15.125" style="94" bestFit="1" customWidth="1"/>
    <col min="13408" max="13408" width="5.375" style="94" customWidth="1"/>
    <col min="13409" max="13409" width="15.625" style="94" customWidth="1"/>
    <col min="13410" max="13410" width="10.625" style="94" customWidth="1"/>
    <col min="13411" max="13411" width="4" style="94" bestFit="1" customWidth="1"/>
    <col min="13412" max="13412" width="10.625" style="94" customWidth="1"/>
    <col min="13413" max="13413" width="15.625" style="94" customWidth="1"/>
    <col min="13414" max="13414" width="1.625" style="94" customWidth="1"/>
    <col min="13415" max="13415" width="9" style="94" customWidth="1"/>
    <col min="13416" max="13416" width="7.875" style="94" customWidth="1"/>
    <col min="13417" max="13418" width="9" style="94"/>
    <col min="13419" max="13419" width="22.625" style="94" bestFit="1" customWidth="1"/>
    <col min="13420" max="13420" width="5.875" style="94" bestFit="1" customWidth="1"/>
    <col min="13421" max="13421" width="15.125" style="94" bestFit="1" customWidth="1"/>
    <col min="13422" max="13422" width="5.375" style="94" customWidth="1"/>
    <col min="13423" max="13423" width="15.625" style="94" customWidth="1"/>
    <col min="13424" max="13424" width="10.625" style="94" customWidth="1"/>
    <col min="13425" max="13425" width="4" style="94" bestFit="1" customWidth="1"/>
    <col min="13426" max="13426" width="10.625" style="94" customWidth="1"/>
    <col min="13427" max="13427" width="15.625" style="94" customWidth="1"/>
    <col min="13428" max="13428" width="1.625" style="94" customWidth="1"/>
    <col min="13429" max="13429" width="9" style="94" customWidth="1"/>
    <col min="13430" max="13430" width="7.875" style="94" customWidth="1"/>
    <col min="13431" max="13432" width="1.625" style="94" customWidth="1"/>
    <col min="13433" max="13433" width="15.125" style="94" bestFit="1" customWidth="1"/>
    <col min="13434" max="13434" width="5.375" style="94" customWidth="1"/>
    <col min="13435" max="13435" width="15.625" style="94" customWidth="1"/>
    <col min="13436" max="13436" width="10.625" style="94" customWidth="1"/>
    <col min="13437" max="13437" width="4" style="94" bestFit="1" customWidth="1"/>
    <col min="13438" max="13438" width="10.625" style="94" customWidth="1"/>
    <col min="13439" max="13439" width="15.625" style="94" customWidth="1"/>
    <col min="13440" max="13440" width="1.625" style="94" customWidth="1"/>
    <col min="13441" max="13441" width="9" style="94" customWidth="1"/>
    <col min="13442" max="13442" width="7.875" style="94" customWidth="1"/>
    <col min="13443" max="13443" width="9" style="94"/>
    <col min="13444" max="13444" width="9" style="94" customWidth="1"/>
    <col min="13445" max="13449" width="15.625" style="94" customWidth="1"/>
    <col min="13450" max="13450" width="9" style="94"/>
    <col min="13451" max="13451" width="23.375" style="94" customWidth="1"/>
    <col min="13452" max="13570" width="9" style="94"/>
    <col min="13571" max="13571" width="22.625" style="94" bestFit="1" customWidth="1"/>
    <col min="13572" max="13572" width="5.875" style="94" bestFit="1" customWidth="1"/>
    <col min="13573" max="13573" width="15.125" style="94" bestFit="1" customWidth="1"/>
    <col min="13574" max="13574" width="5.375" style="94" customWidth="1"/>
    <col min="13575" max="13575" width="15.625" style="94" customWidth="1"/>
    <col min="13576" max="13576" width="10.625" style="94" customWidth="1"/>
    <col min="13577" max="13577" width="4" style="94" bestFit="1" customWidth="1"/>
    <col min="13578" max="13578" width="10.625" style="94" customWidth="1"/>
    <col min="13579" max="13579" width="15.625" style="94" customWidth="1"/>
    <col min="13580" max="13580" width="1.625" style="94" customWidth="1"/>
    <col min="13581" max="13581" width="9" style="94" customWidth="1"/>
    <col min="13582" max="13582" width="7.875" style="94" customWidth="1"/>
    <col min="13583" max="13584" width="1.625" style="94" customWidth="1"/>
    <col min="13585" max="13585" width="15.125" style="94" bestFit="1" customWidth="1"/>
    <col min="13586" max="13586" width="5.375" style="94" customWidth="1"/>
    <col min="13587" max="13587" width="15.625" style="94" customWidth="1"/>
    <col min="13588" max="13588" width="10.625" style="94" customWidth="1"/>
    <col min="13589" max="13589" width="4" style="94" bestFit="1" customWidth="1"/>
    <col min="13590" max="13590" width="10.625" style="94" customWidth="1"/>
    <col min="13591" max="13591" width="15.625" style="94" customWidth="1"/>
    <col min="13592" max="13592" width="1.625" style="94" customWidth="1"/>
    <col min="13593" max="13593" width="9" style="94" customWidth="1"/>
    <col min="13594" max="13594" width="7.875" style="94" customWidth="1"/>
    <col min="13595" max="13596" width="9" style="94"/>
    <col min="13597" max="13597" width="22.625" style="94" bestFit="1" customWidth="1"/>
    <col min="13598" max="13598" width="5.875" style="94" bestFit="1" customWidth="1"/>
    <col min="13599" max="13599" width="15.125" style="94" bestFit="1" customWidth="1"/>
    <col min="13600" max="13600" width="5.375" style="94" customWidth="1"/>
    <col min="13601" max="13601" width="15.625" style="94" customWidth="1"/>
    <col min="13602" max="13602" width="10.625" style="94" customWidth="1"/>
    <col min="13603" max="13603" width="4" style="94" bestFit="1" customWidth="1"/>
    <col min="13604" max="13604" width="10.625" style="94" customWidth="1"/>
    <col min="13605" max="13605" width="15.625" style="94" customWidth="1"/>
    <col min="13606" max="13606" width="1.625" style="94" customWidth="1"/>
    <col min="13607" max="13607" width="9" style="94" customWidth="1"/>
    <col min="13608" max="13608" width="7.875" style="94" customWidth="1"/>
    <col min="13609" max="13610" width="1.625" style="94" customWidth="1"/>
    <col min="13611" max="13611" width="15.125" style="94" bestFit="1" customWidth="1"/>
    <col min="13612" max="13612" width="5.375" style="94" customWidth="1"/>
    <col min="13613" max="13613" width="15.625" style="94" customWidth="1"/>
    <col min="13614" max="13614" width="10.625" style="94" customWidth="1"/>
    <col min="13615" max="13615" width="4" style="94" bestFit="1" customWidth="1"/>
    <col min="13616" max="13616" width="10.625" style="94" customWidth="1"/>
    <col min="13617" max="13617" width="15.625" style="94" customWidth="1"/>
    <col min="13618" max="13618" width="1.625" style="94" customWidth="1"/>
    <col min="13619" max="13619" width="9" style="94" customWidth="1"/>
    <col min="13620" max="13620" width="7.875" style="94" customWidth="1"/>
    <col min="13621" max="13622" width="9" style="94"/>
    <col min="13623" max="13623" width="22.625" style="94" bestFit="1" customWidth="1"/>
    <col min="13624" max="13624" width="5.875" style="94" bestFit="1" customWidth="1"/>
    <col min="13625" max="13625" width="15.125" style="94" bestFit="1" customWidth="1"/>
    <col min="13626" max="13626" width="5.375" style="94" customWidth="1"/>
    <col min="13627" max="13627" width="15.625" style="94" customWidth="1"/>
    <col min="13628" max="13628" width="10.625" style="94" customWidth="1"/>
    <col min="13629" max="13629" width="4" style="94" bestFit="1" customWidth="1"/>
    <col min="13630" max="13630" width="10.625" style="94" customWidth="1"/>
    <col min="13631" max="13631" width="15.625" style="94" customWidth="1"/>
    <col min="13632" max="13632" width="1.625" style="94" customWidth="1"/>
    <col min="13633" max="13633" width="9" style="94" customWidth="1"/>
    <col min="13634" max="13634" width="7.875" style="94" customWidth="1"/>
    <col min="13635" max="13636" width="1.625" style="94" customWidth="1"/>
    <col min="13637" max="13637" width="15.125" style="94" bestFit="1" customWidth="1"/>
    <col min="13638" max="13638" width="5.375" style="94" customWidth="1"/>
    <col min="13639" max="13639" width="15.625" style="94" customWidth="1"/>
    <col min="13640" max="13640" width="10.625" style="94" customWidth="1"/>
    <col min="13641" max="13641" width="4" style="94" bestFit="1" customWidth="1"/>
    <col min="13642" max="13642" width="10.625" style="94" customWidth="1"/>
    <col min="13643" max="13643" width="15.625" style="94" customWidth="1"/>
    <col min="13644" max="13644" width="1.625" style="94" customWidth="1"/>
    <col min="13645" max="13645" width="9" style="94" customWidth="1"/>
    <col min="13646" max="13646" width="7.875" style="94" customWidth="1"/>
    <col min="13647" max="13648" width="9" style="94"/>
    <col min="13649" max="13649" width="22.625" style="94" bestFit="1" customWidth="1"/>
    <col min="13650" max="13650" width="5.875" style="94" bestFit="1" customWidth="1"/>
    <col min="13651" max="13651" width="15.125" style="94" bestFit="1" customWidth="1"/>
    <col min="13652" max="13652" width="5.375" style="94" customWidth="1"/>
    <col min="13653" max="13653" width="15.625" style="94" customWidth="1"/>
    <col min="13654" max="13654" width="10.625" style="94" customWidth="1"/>
    <col min="13655" max="13655" width="4" style="94" bestFit="1" customWidth="1"/>
    <col min="13656" max="13656" width="10.625" style="94" customWidth="1"/>
    <col min="13657" max="13657" width="15.625" style="94" customWidth="1"/>
    <col min="13658" max="13658" width="1.625" style="94" customWidth="1"/>
    <col min="13659" max="13659" width="9" style="94" customWidth="1"/>
    <col min="13660" max="13660" width="7.875" style="94" customWidth="1"/>
    <col min="13661" max="13662" width="1.625" style="94" customWidth="1"/>
    <col min="13663" max="13663" width="15.125" style="94" bestFit="1" customWidth="1"/>
    <col min="13664" max="13664" width="5.375" style="94" customWidth="1"/>
    <col min="13665" max="13665" width="15.625" style="94" customWidth="1"/>
    <col min="13666" max="13666" width="10.625" style="94" customWidth="1"/>
    <col min="13667" max="13667" width="4" style="94" bestFit="1" customWidth="1"/>
    <col min="13668" max="13668" width="10.625" style="94" customWidth="1"/>
    <col min="13669" max="13669" width="15.625" style="94" customWidth="1"/>
    <col min="13670" max="13670" width="1.625" style="94" customWidth="1"/>
    <col min="13671" max="13671" width="9" style="94" customWidth="1"/>
    <col min="13672" max="13672" width="7.875" style="94" customWidth="1"/>
    <col min="13673" max="13674" width="9" style="94"/>
    <col min="13675" max="13675" width="22.625" style="94" bestFit="1" customWidth="1"/>
    <col min="13676" max="13676" width="5.875" style="94" bestFit="1" customWidth="1"/>
    <col min="13677" max="13677" width="15.125" style="94" bestFit="1" customWidth="1"/>
    <col min="13678" max="13678" width="5.375" style="94" customWidth="1"/>
    <col min="13679" max="13679" width="15.625" style="94" customWidth="1"/>
    <col min="13680" max="13680" width="10.625" style="94" customWidth="1"/>
    <col min="13681" max="13681" width="4" style="94" bestFit="1" customWidth="1"/>
    <col min="13682" max="13682" width="10.625" style="94" customWidth="1"/>
    <col min="13683" max="13683" width="15.625" style="94" customWidth="1"/>
    <col min="13684" max="13684" width="1.625" style="94" customWidth="1"/>
    <col min="13685" max="13685" width="9" style="94" customWidth="1"/>
    <col min="13686" max="13686" width="7.875" style="94" customWidth="1"/>
    <col min="13687" max="13688" width="1.625" style="94" customWidth="1"/>
    <col min="13689" max="13689" width="15.125" style="94" bestFit="1" customWidth="1"/>
    <col min="13690" max="13690" width="5.375" style="94" customWidth="1"/>
    <col min="13691" max="13691" width="15.625" style="94" customWidth="1"/>
    <col min="13692" max="13692" width="10.625" style="94" customWidth="1"/>
    <col min="13693" max="13693" width="4" style="94" bestFit="1" customWidth="1"/>
    <col min="13694" max="13694" width="10.625" style="94" customWidth="1"/>
    <col min="13695" max="13695" width="15.625" style="94" customWidth="1"/>
    <col min="13696" max="13696" width="1.625" style="94" customWidth="1"/>
    <col min="13697" max="13697" width="9" style="94" customWidth="1"/>
    <col min="13698" max="13698" width="7.875" style="94" customWidth="1"/>
    <col min="13699" max="13699" width="9" style="94"/>
    <col min="13700" max="13700" width="9" style="94" customWidth="1"/>
    <col min="13701" max="13705" width="15.625" style="94" customWidth="1"/>
    <col min="13706" max="13706" width="9" style="94"/>
    <col min="13707" max="13707" width="23.375" style="94" customWidth="1"/>
    <col min="13708" max="13826" width="9" style="94"/>
    <col min="13827" max="13827" width="22.625" style="94" bestFit="1" customWidth="1"/>
    <col min="13828" max="13828" width="5.875" style="94" bestFit="1" customWidth="1"/>
    <col min="13829" max="13829" width="15.125" style="94" bestFit="1" customWidth="1"/>
    <col min="13830" max="13830" width="5.375" style="94" customWidth="1"/>
    <col min="13831" max="13831" width="15.625" style="94" customWidth="1"/>
    <col min="13832" max="13832" width="10.625" style="94" customWidth="1"/>
    <col min="13833" max="13833" width="4" style="94" bestFit="1" customWidth="1"/>
    <col min="13834" max="13834" width="10.625" style="94" customWidth="1"/>
    <col min="13835" max="13835" width="15.625" style="94" customWidth="1"/>
    <col min="13836" max="13836" width="1.625" style="94" customWidth="1"/>
    <col min="13837" max="13837" width="9" style="94" customWidth="1"/>
    <col min="13838" max="13838" width="7.875" style="94" customWidth="1"/>
    <col min="13839" max="13840" width="1.625" style="94" customWidth="1"/>
    <col min="13841" max="13841" width="15.125" style="94" bestFit="1" customWidth="1"/>
    <col min="13842" max="13842" width="5.375" style="94" customWidth="1"/>
    <col min="13843" max="13843" width="15.625" style="94" customWidth="1"/>
    <col min="13844" max="13844" width="10.625" style="94" customWidth="1"/>
    <col min="13845" max="13845" width="4" style="94" bestFit="1" customWidth="1"/>
    <col min="13846" max="13846" width="10.625" style="94" customWidth="1"/>
    <col min="13847" max="13847" width="15.625" style="94" customWidth="1"/>
    <col min="13848" max="13848" width="1.625" style="94" customWidth="1"/>
    <col min="13849" max="13849" width="9" style="94" customWidth="1"/>
    <col min="13850" max="13850" width="7.875" style="94" customWidth="1"/>
    <col min="13851" max="13852" width="9" style="94"/>
    <col min="13853" max="13853" width="22.625" style="94" bestFit="1" customWidth="1"/>
    <col min="13854" max="13854" width="5.875" style="94" bestFit="1" customWidth="1"/>
    <col min="13855" max="13855" width="15.125" style="94" bestFit="1" customWidth="1"/>
    <col min="13856" max="13856" width="5.375" style="94" customWidth="1"/>
    <col min="13857" max="13857" width="15.625" style="94" customWidth="1"/>
    <col min="13858" max="13858" width="10.625" style="94" customWidth="1"/>
    <col min="13859" max="13859" width="4" style="94" bestFit="1" customWidth="1"/>
    <col min="13860" max="13860" width="10.625" style="94" customWidth="1"/>
    <col min="13861" max="13861" width="15.625" style="94" customWidth="1"/>
    <col min="13862" max="13862" width="1.625" style="94" customWidth="1"/>
    <col min="13863" max="13863" width="9" style="94" customWidth="1"/>
    <col min="13864" max="13864" width="7.875" style="94" customWidth="1"/>
    <col min="13865" max="13866" width="1.625" style="94" customWidth="1"/>
    <col min="13867" max="13867" width="15.125" style="94" bestFit="1" customWidth="1"/>
    <col min="13868" max="13868" width="5.375" style="94" customWidth="1"/>
    <col min="13869" max="13869" width="15.625" style="94" customWidth="1"/>
    <col min="13870" max="13870" width="10.625" style="94" customWidth="1"/>
    <col min="13871" max="13871" width="4" style="94" bestFit="1" customWidth="1"/>
    <col min="13872" max="13872" width="10.625" style="94" customWidth="1"/>
    <col min="13873" max="13873" width="15.625" style="94" customWidth="1"/>
    <col min="13874" max="13874" width="1.625" style="94" customWidth="1"/>
    <col min="13875" max="13875" width="9" style="94" customWidth="1"/>
    <col min="13876" max="13876" width="7.875" style="94" customWidth="1"/>
    <col min="13877" max="13878" width="9" style="94"/>
    <col min="13879" max="13879" width="22.625" style="94" bestFit="1" customWidth="1"/>
    <col min="13880" max="13880" width="5.875" style="94" bestFit="1" customWidth="1"/>
    <col min="13881" max="13881" width="15.125" style="94" bestFit="1" customWidth="1"/>
    <col min="13882" max="13882" width="5.375" style="94" customWidth="1"/>
    <col min="13883" max="13883" width="15.625" style="94" customWidth="1"/>
    <col min="13884" max="13884" width="10.625" style="94" customWidth="1"/>
    <col min="13885" max="13885" width="4" style="94" bestFit="1" customWidth="1"/>
    <col min="13886" max="13886" width="10.625" style="94" customWidth="1"/>
    <col min="13887" max="13887" width="15.625" style="94" customWidth="1"/>
    <col min="13888" max="13888" width="1.625" style="94" customWidth="1"/>
    <col min="13889" max="13889" width="9" style="94" customWidth="1"/>
    <col min="13890" max="13890" width="7.875" style="94" customWidth="1"/>
    <col min="13891" max="13892" width="1.625" style="94" customWidth="1"/>
    <col min="13893" max="13893" width="15.125" style="94" bestFit="1" customWidth="1"/>
    <col min="13894" max="13894" width="5.375" style="94" customWidth="1"/>
    <col min="13895" max="13895" width="15.625" style="94" customWidth="1"/>
    <col min="13896" max="13896" width="10.625" style="94" customWidth="1"/>
    <col min="13897" max="13897" width="4" style="94" bestFit="1" customWidth="1"/>
    <col min="13898" max="13898" width="10.625" style="94" customWidth="1"/>
    <col min="13899" max="13899" width="15.625" style="94" customWidth="1"/>
    <col min="13900" max="13900" width="1.625" style="94" customWidth="1"/>
    <col min="13901" max="13901" width="9" style="94" customWidth="1"/>
    <col min="13902" max="13902" width="7.875" style="94" customWidth="1"/>
    <col min="13903" max="13904" width="9" style="94"/>
    <col min="13905" max="13905" width="22.625" style="94" bestFit="1" customWidth="1"/>
    <col min="13906" max="13906" width="5.875" style="94" bestFit="1" customWidth="1"/>
    <col min="13907" max="13907" width="15.125" style="94" bestFit="1" customWidth="1"/>
    <col min="13908" max="13908" width="5.375" style="94" customWidth="1"/>
    <col min="13909" max="13909" width="15.625" style="94" customWidth="1"/>
    <col min="13910" max="13910" width="10.625" style="94" customWidth="1"/>
    <col min="13911" max="13911" width="4" style="94" bestFit="1" customWidth="1"/>
    <col min="13912" max="13912" width="10.625" style="94" customWidth="1"/>
    <col min="13913" max="13913" width="15.625" style="94" customWidth="1"/>
    <col min="13914" max="13914" width="1.625" style="94" customWidth="1"/>
    <col min="13915" max="13915" width="9" style="94" customWidth="1"/>
    <col min="13916" max="13916" width="7.875" style="94" customWidth="1"/>
    <col min="13917" max="13918" width="1.625" style="94" customWidth="1"/>
    <col min="13919" max="13919" width="15.125" style="94" bestFit="1" customWidth="1"/>
    <col min="13920" max="13920" width="5.375" style="94" customWidth="1"/>
    <col min="13921" max="13921" width="15.625" style="94" customWidth="1"/>
    <col min="13922" max="13922" width="10.625" style="94" customWidth="1"/>
    <col min="13923" max="13923" width="4" style="94" bestFit="1" customWidth="1"/>
    <col min="13924" max="13924" width="10.625" style="94" customWidth="1"/>
    <col min="13925" max="13925" width="15.625" style="94" customWidth="1"/>
    <col min="13926" max="13926" width="1.625" style="94" customWidth="1"/>
    <col min="13927" max="13927" width="9" style="94" customWidth="1"/>
    <col min="13928" max="13928" width="7.875" style="94" customWidth="1"/>
    <col min="13929" max="13930" width="9" style="94"/>
    <col min="13931" max="13931" width="22.625" style="94" bestFit="1" customWidth="1"/>
    <col min="13932" max="13932" width="5.875" style="94" bestFit="1" customWidth="1"/>
    <col min="13933" max="13933" width="15.125" style="94" bestFit="1" customWidth="1"/>
    <col min="13934" max="13934" width="5.375" style="94" customWidth="1"/>
    <col min="13935" max="13935" width="15.625" style="94" customWidth="1"/>
    <col min="13936" max="13936" width="10.625" style="94" customWidth="1"/>
    <col min="13937" max="13937" width="4" style="94" bestFit="1" customWidth="1"/>
    <col min="13938" max="13938" width="10.625" style="94" customWidth="1"/>
    <col min="13939" max="13939" width="15.625" style="94" customWidth="1"/>
    <col min="13940" max="13940" width="1.625" style="94" customWidth="1"/>
    <col min="13941" max="13941" width="9" style="94" customWidth="1"/>
    <col min="13942" max="13942" width="7.875" style="94" customWidth="1"/>
    <col min="13943" max="13944" width="1.625" style="94" customWidth="1"/>
    <col min="13945" max="13945" width="15.125" style="94" bestFit="1" customWidth="1"/>
    <col min="13946" max="13946" width="5.375" style="94" customWidth="1"/>
    <col min="13947" max="13947" width="15.625" style="94" customWidth="1"/>
    <col min="13948" max="13948" width="10.625" style="94" customWidth="1"/>
    <col min="13949" max="13949" width="4" style="94" bestFit="1" customWidth="1"/>
    <col min="13950" max="13950" width="10.625" style="94" customWidth="1"/>
    <col min="13951" max="13951" width="15.625" style="94" customWidth="1"/>
    <col min="13952" max="13952" width="1.625" style="94" customWidth="1"/>
    <col min="13953" max="13953" width="9" style="94" customWidth="1"/>
    <col min="13954" max="13954" width="7.875" style="94" customWidth="1"/>
    <col min="13955" max="13955" width="9" style="94"/>
    <col min="13956" max="13956" width="9" style="94" customWidth="1"/>
    <col min="13957" max="13961" width="15.625" style="94" customWidth="1"/>
    <col min="13962" max="13962" width="9" style="94"/>
    <col min="13963" max="13963" width="23.375" style="94" customWidth="1"/>
    <col min="13964" max="14082" width="9" style="94"/>
    <col min="14083" max="14083" width="22.625" style="94" bestFit="1" customWidth="1"/>
    <col min="14084" max="14084" width="5.875" style="94" bestFit="1" customWidth="1"/>
    <col min="14085" max="14085" width="15.125" style="94" bestFit="1" customWidth="1"/>
    <col min="14086" max="14086" width="5.375" style="94" customWidth="1"/>
    <col min="14087" max="14087" width="15.625" style="94" customWidth="1"/>
    <col min="14088" max="14088" width="10.625" style="94" customWidth="1"/>
    <col min="14089" max="14089" width="4" style="94" bestFit="1" customWidth="1"/>
    <col min="14090" max="14090" width="10.625" style="94" customWidth="1"/>
    <col min="14091" max="14091" width="15.625" style="94" customWidth="1"/>
    <col min="14092" max="14092" width="1.625" style="94" customWidth="1"/>
    <col min="14093" max="14093" width="9" style="94" customWidth="1"/>
    <col min="14094" max="14094" width="7.875" style="94" customWidth="1"/>
    <col min="14095" max="14096" width="1.625" style="94" customWidth="1"/>
    <col min="14097" max="14097" width="15.125" style="94" bestFit="1" customWidth="1"/>
    <col min="14098" max="14098" width="5.375" style="94" customWidth="1"/>
    <col min="14099" max="14099" width="15.625" style="94" customWidth="1"/>
    <col min="14100" max="14100" width="10.625" style="94" customWidth="1"/>
    <col min="14101" max="14101" width="4" style="94" bestFit="1" customWidth="1"/>
    <col min="14102" max="14102" width="10.625" style="94" customWidth="1"/>
    <col min="14103" max="14103" width="15.625" style="94" customWidth="1"/>
    <col min="14104" max="14104" width="1.625" style="94" customWidth="1"/>
    <col min="14105" max="14105" width="9" style="94" customWidth="1"/>
    <col min="14106" max="14106" width="7.875" style="94" customWidth="1"/>
    <col min="14107" max="14108" width="9" style="94"/>
    <col min="14109" max="14109" width="22.625" style="94" bestFit="1" customWidth="1"/>
    <col min="14110" max="14110" width="5.875" style="94" bestFit="1" customWidth="1"/>
    <col min="14111" max="14111" width="15.125" style="94" bestFit="1" customWidth="1"/>
    <col min="14112" max="14112" width="5.375" style="94" customWidth="1"/>
    <col min="14113" max="14113" width="15.625" style="94" customWidth="1"/>
    <col min="14114" max="14114" width="10.625" style="94" customWidth="1"/>
    <col min="14115" max="14115" width="4" style="94" bestFit="1" customWidth="1"/>
    <col min="14116" max="14116" width="10.625" style="94" customWidth="1"/>
    <col min="14117" max="14117" width="15.625" style="94" customWidth="1"/>
    <col min="14118" max="14118" width="1.625" style="94" customWidth="1"/>
    <col min="14119" max="14119" width="9" style="94" customWidth="1"/>
    <col min="14120" max="14120" width="7.875" style="94" customWidth="1"/>
    <col min="14121" max="14122" width="1.625" style="94" customWidth="1"/>
    <col min="14123" max="14123" width="15.125" style="94" bestFit="1" customWidth="1"/>
    <col min="14124" max="14124" width="5.375" style="94" customWidth="1"/>
    <col min="14125" max="14125" width="15.625" style="94" customWidth="1"/>
    <col min="14126" max="14126" width="10.625" style="94" customWidth="1"/>
    <col min="14127" max="14127" width="4" style="94" bestFit="1" customWidth="1"/>
    <col min="14128" max="14128" width="10.625" style="94" customWidth="1"/>
    <col min="14129" max="14129" width="15.625" style="94" customWidth="1"/>
    <col min="14130" max="14130" width="1.625" style="94" customWidth="1"/>
    <col min="14131" max="14131" width="9" style="94" customWidth="1"/>
    <col min="14132" max="14132" width="7.875" style="94" customWidth="1"/>
    <col min="14133" max="14134" width="9" style="94"/>
    <col min="14135" max="14135" width="22.625" style="94" bestFit="1" customWidth="1"/>
    <col min="14136" max="14136" width="5.875" style="94" bestFit="1" customWidth="1"/>
    <col min="14137" max="14137" width="15.125" style="94" bestFit="1" customWidth="1"/>
    <col min="14138" max="14138" width="5.375" style="94" customWidth="1"/>
    <col min="14139" max="14139" width="15.625" style="94" customWidth="1"/>
    <col min="14140" max="14140" width="10.625" style="94" customWidth="1"/>
    <col min="14141" max="14141" width="4" style="94" bestFit="1" customWidth="1"/>
    <col min="14142" max="14142" width="10.625" style="94" customWidth="1"/>
    <col min="14143" max="14143" width="15.625" style="94" customWidth="1"/>
    <col min="14144" max="14144" width="1.625" style="94" customWidth="1"/>
    <col min="14145" max="14145" width="9" style="94" customWidth="1"/>
    <col min="14146" max="14146" width="7.875" style="94" customWidth="1"/>
    <col min="14147" max="14148" width="1.625" style="94" customWidth="1"/>
    <col min="14149" max="14149" width="15.125" style="94" bestFit="1" customWidth="1"/>
    <col min="14150" max="14150" width="5.375" style="94" customWidth="1"/>
    <col min="14151" max="14151" width="15.625" style="94" customWidth="1"/>
    <col min="14152" max="14152" width="10.625" style="94" customWidth="1"/>
    <col min="14153" max="14153" width="4" style="94" bestFit="1" customWidth="1"/>
    <col min="14154" max="14154" width="10.625" style="94" customWidth="1"/>
    <col min="14155" max="14155" width="15.625" style="94" customWidth="1"/>
    <col min="14156" max="14156" width="1.625" style="94" customWidth="1"/>
    <col min="14157" max="14157" width="9" style="94" customWidth="1"/>
    <col min="14158" max="14158" width="7.875" style="94" customWidth="1"/>
    <col min="14159" max="14160" width="9" style="94"/>
    <col min="14161" max="14161" width="22.625" style="94" bestFit="1" customWidth="1"/>
    <col min="14162" max="14162" width="5.875" style="94" bestFit="1" customWidth="1"/>
    <col min="14163" max="14163" width="15.125" style="94" bestFit="1" customWidth="1"/>
    <col min="14164" max="14164" width="5.375" style="94" customWidth="1"/>
    <col min="14165" max="14165" width="15.625" style="94" customWidth="1"/>
    <col min="14166" max="14166" width="10.625" style="94" customWidth="1"/>
    <col min="14167" max="14167" width="4" style="94" bestFit="1" customWidth="1"/>
    <col min="14168" max="14168" width="10.625" style="94" customWidth="1"/>
    <col min="14169" max="14169" width="15.625" style="94" customWidth="1"/>
    <col min="14170" max="14170" width="1.625" style="94" customWidth="1"/>
    <col min="14171" max="14171" width="9" style="94" customWidth="1"/>
    <col min="14172" max="14172" width="7.875" style="94" customWidth="1"/>
    <col min="14173" max="14174" width="1.625" style="94" customWidth="1"/>
    <col min="14175" max="14175" width="15.125" style="94" bestFit="1" customWidth="1"/>
    <col min="14176" max="14176" width="5.375" style="94" customWidth="1"/>
    <col min="14177" max="14177" width="15.625" style="94" customWidth="1"/>
    <col min="14178" max="14178" width="10.625" style="94" customWidth="1"/>
    <col min="14179" max="14179" width="4" style="94" bestFit="1" customWidth="1"/>
    <col min="14180" max="14180" width="10.625" style="94" customWidth="1"/>
    <col min="14181" max="14181" width="15.625" style="94" customWidth="1"/>
    <col min="14182" max="14182" width="1.625" style="94" customWidth="1"/>
    <col min="14183" max="14183" width="9" style="94" customWidth="1"/>
    <col min="14184" max="14184" width="7.875" style="94" customWidth="1"/>
    <col min="14185" max="14186" width="9" style="94"/>
    <col min="14187" max="14187" width="22.625" style="94" bestFit="1" customWidth="1"/>
    <col min="14188" max="14188" width="5.875" style="94" bestFit="1" customWidth="1"/>
    <col min="14189" max="14189" width="15.125" style="94" bestFit="1" customWidth="1"/>
    <col min="14190" max="14190" width="5.375" style="94" customWidth="1"/>
    <col min="14191" max="14191" width="15.625" style="94" customWidth="1"/>
    <col min="14192" max="14192" width="10.625" style="94" customWidth="1"/>
    <col min="14193" max="14193" width="4" style="94" bestFit="1" customWidth="1"/>
    <col min="14194" max="14194" width="10.625" style="94" customWidth="1"/>
    <col min="14195" max="14195" width="15.625" style="94" customWidth="1"/>
    <col min="14196" max="14196" width="1.625" style="94" customWidth="1"/>
    <col min="14197" max="14197" width="9" style="94" customWidth="1"/>
    <col min="14198" max="14198" width="7.875" style="94" customWidth="1"/>
    <col min="14199" max="14200" width="1.625" style="94" customWidth="1"/>
    <col min="14201" max="14201" width="15.125" style="94" bestFit="1" customWidth="1"/>
    <col min="14202" max="14202" width="5.375" style="94" customWidth="1"/>
    <col min="14203" max="14203" width="15.625" style="94" customWidth="1"/>
    <col min="14204" max="14204" width="10.625" style="94" customWidth="1"/>
    <col min="14205" max="14205" width="4" style="94" bestFit="1" customWidth="1"/>
    <col min="14206" max="14206" width="10.625" style="94" customWidth="1"/>
    <col min="14207" max="14207" width="15.625" style="94" customWidth="1"/>
    <col min="14208" max="14208" width="1.625" style="94" customWidth="1"/>
    <col min="14209" max="14209" width="9" style="94" customWidth="1"/>
    <col min="14210" max="14210" width="7.875" style="94" customWidth="1"/>
    <col min="14211" max="14211" width="9" style="94"/>
    <col min="14212" max="14212" width="9" style="94" customWidth="1"/>
    <col min="14213" max="14217" width="15.625" style="94" customWidth="1"/>
    <col min="14218" max="14218" width="9" style="94"/>
    <col min="14219" max="14219" width="23.375" style="94" customWidth="1"/>
    <col min="14220" max="14338" width="9" style="94"/>
    <col min="14339" max="14339" width="22.625" style="94" bestFit="1" customWidth="1"/>
    <col min="14340" max="14340" width="5.875" style="94" bestFit="1" customWidth="1"/>
    <col min="14341" max="14341" width="15.125" style="94" bestFit="1" customWidth="1"/>
    <col min="14342" max="14342" width="5.375" style="94" customWidth="1"/>
    <col min="14343" max="14343" width="15.625" style="94" customWidth="1"/>
    <col min="14344" max="14344" width="10.625" style="94" customWidth="1"/>
    <col min="14345" max="14345" width="4" style="94" bestFit="1" customWidth="1"/>
    <col min="14346" max="14346" width="10.625" style="94" customWidth="1"/>
    <col min="14347" max="14347" width="15.625" style="94" customWidth="1"/>
    <col min="14348" max="14348" width="1.625" style="94" customWidth="1"/>
    <col min="14349" max="14349" width="9" style="94" customWidth="1"/>
    <col min="14350" max="14350" width="7.875" style="94" customWidth="1"/>
    <col min="14351" max="14352" width="1.625" style="94" customWidth="1"/>
    <col min="14353" max="14353" width="15.125" style="94" bestFit="1" customWidth="1"/>
    <col min="14354" max="14354" width="5.375" style="94" customWidth="1"/>
    <col min="14355" max="14355" width="15.625" style="94" customWidth="1"/>
    <col min="14356" max="14356" width="10.625" style="94" customWidth="1"/>
    <col min="14357" max="14357" width="4" style="94" bestFit="1" customWidth="1"/>
    <col min="14358" max="14358" width="10.625" style="94" customWidth="1"/>
    <col min="14359" max="14359" width="15.625" style="94" customWidth="1"/>
    <col min="14360" max="14360" width="1.625" style="94" customWidth="1"/>
    <col min="14361" max="14361" width="9" style="94" customWidth="1"/>
    <col min="14362" max="14362" width="7.875" style="94" customWidth="1"/>
    <col min="14363" max="14364" width="9" style="94"/>
    <col min="14365" max="14365" width="22.625" style="94" bestFit="1" customWidth="1"/>
    <col min="14366" max="14366" width="5.875" style="94" bestFit="1" customWidth="1"/>
    <col min="14367" max="14367" width="15.125" style="94" bestFit="1" customWidth="1"/>
    <col min="14368" max="14368" width="5.375" style="94" customWidth="1"/>
    <col min="14369" max="14369" width="15.625" style="94" customWidth="1"/>
    <col min="14370" max="14370" width="10.625" style="94" customWidth="1"/>
    <col min="14371" max="14371" width="4" style="94" bestFit="1" customWidth="1"/>
    <col min="14372" max="14372" width="10.625" style="94" customWidth="1"/>
    <col min="14373" max="14373" width="15.625" style="94" customWidth="1"/>
    <col min="14374" max="14374" width="1.625" style="94" customWidth="1"/>
    <col min="14375" max="14375" width="9" style="94" customWidth="1"/>
    <col min="14376" max="14376" width="7.875" style="94" customWidth="1"/>
    <col min="14377" max="14378" width="1.625" style="94" customWidth="1"/>
    <col min="14379" max="14379" width="15.125" style="94" bestFit="1" customWidth="1"/>
    <col min="14380" max="14380" width="5.375" style="94" customWidth="1"/>
    <col min="14381" max="14381" width="15.625" style="94" customWidth="1"/>
    <col min="14382" max="14382" width="10.625" style="94" customWidth="1"/>
    <col min="14383" max="14383" width="4" style="94" bestFit="1" customWidth="1"/>
    <col min="14384" max="14384" width="10.625" style="94" customWidth="1"/>
    <col min="14385" max="14385" width="15.625" style="94" customWidth="1"/>
    <col min="14386" max="14386" width="1.625" style="94" customWidth="1"/>
    <col min="14387" max="14387" width="9" style="94" customWidth="1"/>
    <col min="14388" max="14388" width="7.875" style="94" customWidth="1"/>
    <col min="14389" max="14390" width="9" style="94"/>
    <col min="14391" max="14391" width="22.625" style="94" bestFit="1" customWidth="1"/>
    <col min="14392" max="14392" width="5.875" style="94" bestFit="1" customWidth="1"/>
    <col min="14393" max="14393" width="15.125" style="94" bestFit="1" customWidth="1"/>
    <col min="14394" max="14394" width="5.375" style="94" customWidth="1"/>
    <col min="14395" max="14395" width="15.625" style="94" customWidth="1"/>
    <col min="14396" max="14396" width="10.625" style="94" customWidth="1"/>
    <col min="14397" max="14397" width="4" style="94" bestFit="1" customWidth="1"/>
    <col min="14398" max="14398" width="10.625" style="94" customWidth="1"/>
    <col min="14399" max="14399" width="15.625" style="94" customWidth="1"/>
    <col min="14400" max="14400" width="1.625" style="94" customWidth="1"/>
    <col min="14401" max="14401" width="9" style="94" customWidth="1"/>
    <col min="14402" max="14402" width="7.875" style="94" customWidth="1"/>
    <col min="14403" max="14404" width="1.625" style="94" customWidth="1"/>
    <col min="14405" max="14405" width="15.125" style="94" bestFit="1" customWidth="1"/>
    <col min="14406" max="14406" width="5.375" style="94" customWidth="1"/>
    <col min="14407" max="14407" width="15.625" style="94" customWidth="1"/>
    <col min="14408" max="14408" width="10.625" style="94" customWidth="1"/>
    <col min="14409" max="14409" width="4" style="94" bestFit="1" customWidth="1"/>
    <col min="14410" max="14410" width="10.625" style="94" customWidth="1"/>
    <col min="14411" max="14411" width="15.625" style="94" customWidth="1"/>
    <col min="14412" max="14412" width="1.625" style="94" customWidth="1"/>
    <col min="14413" max="14413" width="9" style="94" customWidth="1"/>
    <col min="14414" max="14414" width="7.875" style="94" customWidth="1"/>
    <col min="14415" max="14416" width="9" style="94"/>
    <col min="14417" max="14417" width="22.625" style="94" bestFit="1" customWidth="1"/>
    <col min="14418" max="14418" width="5.875" style="94" bestFit="1" customWidth="1"/>
    <col min="14419" max="14419" width="15.125" style="94" bestFit="1" customWidth="1"/>
    <col min="14420" max="14420" width="5.375" style="94" customWidth="1"/>
    <col min="14421" max="14421" width="15.625" style="94" customWidth="1"/>
    <col min="14422" max="14422" width="10.625" style="94" customWidth="1"/>
    <col min="14423" max="14423" width="4" style="94" bestFit="1" customWidth="1"/>
    <col min="14424" max="14424" width="10.625" style="94" customWidth="1"/>
    <col min="14425" max="14425" width="15.625" style="94" customWidth="1"/>
    <col min="14426" max="14426" width="1.625" style="94" customWidth="1"/>
    <col min="14427" max="14427" width="9" style="94" customWidth="1"/>
    <col min="14428" max="14428" width="7.875" style="94" customWidth="1"/>
    <col min="14429" max="14430" width="1.625" style="94" customWidth="1"/>
    <col min="14431" max="14431" width="15.125" style="94" bestFit="1" customWidth="1"/>
    <col min="14432" max="14432" width="5.375" style="94" customWidth="1"/>
    <col min="14433" max="14433" width="15.625" style="94" customWidth="1"/>
    <col min="14434" max="14434" width="10.625" style="94" customWidth="1"/>
    <col min="14435" max="14435" width="4" style="94" bestFit="1" customWidth="1"/>
    <col min="14436" max="14436" width="10.625" style="94" customWidth="1"/>
    <col min="14437" max="14437" width="15.625" style="94" customWidth="1"/>
    <col min="14438" max="14438" width="1.625" style="94" customWidth="1"/>
    <col min="14439" max="14439" width="9" style="94" customWidth="1"/>
    <col min="14440" max="14440" width="7.875" style="94" customWidth="1"/>
    <col min="14441" max="14442" width="9" style="94"/>
    <col min="14443" max="14443" width="22.625" style="94" bestFit="1" customWidth="1"/>
    <col min="14444" max="14444" width="5.875" style="94" bestFit="1" customWidth="1"/>
    <col min="14445" max="14445" width="15.125" style="94" bestFit="1" customWidth="1"/>
    <col min="14446" max="14446" width="5.375" style="94" customWidth="1"/>
    <col min="14447" max="14447" width="15.625" style="94" customWidth="1"/>
    <col min="14448" max="14448" width="10.625" style="94" customWidth="1"/>
    <col min="14449" max="14449" width="4" style="94" bestFit="1" customWidth="1"/>
    <col min="14450" max="14450" width="10.625" style="94" customWidth="1"/>
    <col min="14451" max="14451" width="15.625" style="94" customWidth="1"/>
    <col min="14452" max="14452" width="1.625" style="94" customWidth="1"/>
    <col min="14453" max="14453" width="9" style="94" customWidth="1"/>
    <col min="14454" max="14454" width="7.875" style="94" customWidth="1"/>
    <col min="14455" max="14456" width="1.625" style="94" customWidth="1"/>
    <col min="14457" max="14457" width="15.125" style="94" bestFit="1" customWidth="1"/>
    <col min="14458" max="14458" width="5.375" style="94" customWidth="1"/>
    <col min="14459" max="14459" width="15.625" style="94" customWidth="1"/>
    <col min="14460" max="14460" width="10.625" style="94" customWidth="1"/>
    <col min="14461" max="14461" width="4" style="94" bestFit="1" customWidth="1"/>
    <col min="14462" max="14462" width="10.625" style="94" customWidth="1"/>
    <col min="14463" max="14463" width="15.625" style="94" customWidth="1"/>
    <col min="14464" max="14464" width="1.625" style="94" customWidth="1"/>
    <col min="14465" max="14465" width="9" style="94" customWidth="1"/>
    <col min="14466" max="14466" width="7.875" style="94" customWidth="1"/>
    <col min="14467" max="14467" width="9" style="94"/>
    <col min="14468" max="14468" width="9" style="94" customWidth="1"/>
    <col min="14469" max="14473" width="15.625" style="94" customWidth="1"/>
    <col min="14474" max="14474" width="9" style="94"/>
    <col min="14475" max="14475" width="23.375" style="94" customWidth="1"/>
    <col min="14476" max="14594" width="9" style="94"/>
    <col min="14595" max="14595" width="22.625" style="94" bestFit="1" customWidth="1"/>
    <col min="14596" max="14596" width="5.875" style="94" bestFit="1" customWidth="1"/>
    <col min="14597" max="14597" width="15.125" style="94" bestFit="1" customWidth="1"/>
    <col min="14598" max="14598" width="5.375" style="94" customWidth="1"/>
    <col min="14599" max="14599" width="15.625" style="94" customWidth="1"/>
    <col min="14600" max="14600" width="10.625" style="94" customWidth="1"/>
    <col min="14601" max="14601" width="4" style="94" bestFit="1" customWidth="1"/>
    <col min="14602" max="14602" width="10.625" style="94" customWidth="1"/>
    <col min="14603" max="14603" width="15.625" style="94" customWidth="1"/>
    <col min="14604" max="14604" width="1.625" style="94" customWidth="1"/>
    <col min="14605" max="14605" width="9" style="94" customWidth="1"/>
    <col min="14606" max="14606" width="7.875" style="94" customWidth="1"/>
    <col min="14607" max="14608" width="1.625" style="94" customWidth="1"/>
    <col min="14609" max="14609" width="15.125" style="94" bestFit="1" customWidth="1"/>
    <col min="14610" max="14610" width="5.375" style="94" customWidth="1"/>
    <col min="14611" max="14611" width="15.625" style="94" customWidth="1"/>
    <col min="14612" max="14612" width="10.625" style="94" customWidth="1"/>
    <col min="14613" max="14613" width="4" style="94" bestFit="1" customWidth="1"/>
    <col min="14614" max="14614" width="10.625" style="94" customWidth="1"/>
    <col min="14615" max="14615" width="15.625" style="94" customWidth="1"/>
    <col min="14616" max="14616" width="1.625" style="94" customWidth="1"/>
    <col min="14617" max="14617" width="9" style="94" customWidth="1"/>
    <col min="14618" max="14618" width="7.875" style="94" customWidth="1"/>
    <col min="14619" max="14620" width="9" style="94"/>
    <col min="14621" max="14621" width="22.625" style="94" bestFit="1" customWidth="1"/>
    <col min="14622" max="14622" width="5.875" style="94" bestFit="1" customWidth="1"/>
    <col min="14623" max="14623" width="15.125" style="94" bestFit="1" customWidth="1"/>
    <col min="14624" max="14624" width="5.375" style="94" customWidth="1"/>
    <col min="14625" max="14625" width="15.625" style="94" customWidth="1"/>
    <col min="14626" max="14626" width="10.625" style="94" customWidth="1"/>
    <col min="14627" max="14627" width="4" style="94" bestFit="1" customWidth="1"/>
    <col min="14628" max="14628" width="10.625" style="94" customWidth="1"/>
    <col min="14629" max="14629" width="15.625" style="94" customWidth="1"/>
    <col min="14630" max="14630" width="1.625" style="94" customWidth="1"/>
    <col min="14631" max="14631" width="9" style="94" customWidth="1"/>
    <col min="14632" max="14632" width="7.875" style="94" customWidth="1"/>
    <col min="14633" max="14634" width="1.625" style="94" customWidth="1"/>
    <col min="14635" max="14635" width="15.125" style="94" bestFit="1" customWidth="1"/>
    <col min="14636" max="14636" width="5.375" style="94" customWidth="1"/>
    <col min="14637" max="14637" width="15.625" style="94" customWidth="1"/>
    <col min="14638" max="14638" width="10.625" style="94" customWidth="1"/>
    <col min="14639" max="14639" width="4" style="94" bestFit="1" customWidth="1"/>
    <col min="14640" max="14640" width="10.625" style="94" customWidth="1"/>
    <col min="14641" max="14641" width="15.625" style="94" customWidth="1"/>
    <col min="14642" max="14642" width="1.625" style="94" customWidth="1"/>
    <col min="14643" max="14643" width="9" style="94" customWidth="1"/>
    <col min="14644" max="14644" width="7.875" style="94" customWidth="1"/>
    <col min="14645" max="14646" width="9" style="94"/>
    <col min="14647" max="14647" width="22.625" style="94" bestFit="1" customWidth="1"/>
    <col min="14648" max="14648" width="5.875" style="94" bestFit="1" customWidth="1"/>
    <col min="14649" max="14649" width="15.125" style="94" bestFit="1" customWidth="1"/>
    <col min="14650" max="14650" width="5.375" style="94" customWidth="1"/>
    <col min="14651" max="14651" width="15.625" style="94" customWidth="1"/>
    <col min="14652" max="14652" width="10.625" style="94" customWidth="1"/>
    <col min="14653" max="14653" width="4" style="94" bestFit="1" customWidth="1"/>
    <col min="14654" max="14654" width="10.625" style="94" customWidth="1"/>
    <col min="14655" max="14655" width="15.625" style="94" customWidth="1"/>
    <col min="14656" max="14656" width="1.625" style="94" customWidth="1"/>
    <col min="14657" max="14657" width="9" style="94" customWidth="1"/>
    <col min="14658" max="14658" width="7.875" style="94" customWidth="1"/>
    <col min="14659" max="14660" width="1.625" style="94" customWidth="1"/>
    <col min="14661" max="14661" width="15.125" style="94" bestFit="1" customWidth="1"/>
    <col min="14662" max="14662" width="5.375" style="94" customWidth="1"/>
    <col min="14663" max="14663" width="15.625" style="94" customWidth="1"/>
    <col min="14664" max="14664" width="10.625" style="94" customWidth="1"/>
    <col min="14665" max="14665" width="4" style="94" bestFit="1" customWidth="1"/>
    <col min="14666" max="14666" width="10.625" style="94" customWidth="1"/>
    <col min="14667" max="14667" width="15.625" style="94" customWidth="1"/>
    <col min="14668" max="14668" width="1.625" style="94" customWidth="1"/>
    <col min="14669" max="14669" width="9" style="94" customWidth="1"/>
    <col min="14670" max="14670" width="7.875" style="94" customWidth="1"/>
    <col min="14671" max="14672" width="9" style="94"/>
    <col min="14673" max="14673" width="22.625" style="94" bestFit="1" customWidth="1"/>
    <col min="14674" max="14674" width="5.875" style="94" bestFit="1" customWidth="1"/>
    <col min="14675" max="14675" width="15.125" style="94" bestFit="1" customWidth="1"/>
    <col min="14676" max="14676" width="5.375" style="94" customWidth="1"/>
    <col min="14677" max="14677" width="15.625" style="94" customWidth="1"/>
    <col min="14678" max="14678" width="10.625" style="94" customWidth="1"/>
    <col min="14679" max="14679" width="4" style="94" bestFit="1" customWidth="1"/>
    <col min="14680" max="14680" width="10.625" style="94" customWidth="1"/>
    <col min="14681" max="14681" width="15.625" style="94" customWidth="1"/>
    <col min="14682" max="14682" width="1.625" style="94" customWidth="1"/>
    <col min="14683" max="14683" width="9" style="94" customWidth="1"/>
    <col min="14684" max="14684" width="7.875" style="94" customWidth="1"/>
    <col min="14685" max="14686" width="1.625" style="94" customWidth="1"/>
    <col min="14687" max="14687" width="15.125" style="94" bestFit="1" customWidth="1"/>
    <col min="14688" max="14688" width="5.375" style="94" customWidth="1"/>
    <col min="14689" max="14689" width="15.625" style="94" customWidth="1"/>
    <col min="14690" max="14690" width="10.625" style="94" customWidth="1"/>
    <col min="14691" max="14691" width="4" style="94" bestFit="1" customWidth="1"/>
    <col min="14692" max="14692" width="10.625" style="94" customWidth="1"/>
    <col min="14693" max="14693" width="15.625" style="94" customWidth="1"/>
    <col min="14694" max="14694" width="1.625" style="94" customWidth="1"/>
    <col min="14695" max="14695" width="9" style="94" customWidth="1"/>
    <col min="14696" max="14696" width="7.875" style="94" customWidth="1"/>
    <col min="14697" max="14698" width="9" style="94"/>
    <col min="14699" max="14699" width="22.625" style="94" bestFit="1" customWidth="1"/>
    <col min="14700" max="14700" width="5.875" style="94" bestFit="1" customWidth="1"/>
    <col min="14701" max="14701" width="15.125" style="94" bestFit="1" customWidth="1"/>
    <col min="14702" max="14702" width="5.375" style="94" customWidth="1"/>
    <col min="14703" max="14703" width="15.625" style="94" customWidth="1"/>
    <col min="14704" max="14704" width="10.625" style="94" customWidth="1"/>
    <col min="14705" max="14705" width="4" style="94" bestFit="1" customWidth="1"/>
    <col min="14706" max="14706" width="10.625" style="94" customWidth="1"/>
    <col min="14707" max="14707" width="15.625" style="94" customWidth="1"/>
    <col min="14708" max="14708" width="1.625" style="94" customWidth="1"/>
    <col min="14709" max="14709" width="9" style="94" customWidth="1"/>
    <col min="14710" max="14710" width="7.875" style="94" customWidth="1"/>
    <col min="14711" max="14712" width="1.625" style="94" customWidth="1"/>
    <col min="14713" max="14713" width="15.125" style="94" bestFit="1" customWidth="1"/>
    <col min="14714" max="14714" width="5.375" style="94" customWidth="1"/>
    <col min="14715" max="14715" width="15.625" style="94" customWidth="1"/>
    <col min="14716" max="14716" width="10.625" style="94" customWidth="1"/>
    <col min="14717" max="14717" width="4" style="94" bestFit="1" customWidth="1"/>
    <col min="14718" max="14718" width="10.625" style="94" customWidth="1"/>
    <col min="14719" max="14719" width="15.625" style="94" customWidth="1"/>
    <col min="14720" max="14720" width="1.625" style="94" customWidth="1"/>
    <col min="14721" max="14721" width="9" style="94" customWidth="1"/>
    <col min="14722" max="14722" width="7.875" style="94" customWidth="1"/>
    <col min="14723" max="14723" width="9" style="94"/>
    <col min="14724" max="14724" width="9" style="94" customWidth="1"/>
    <col min="14725" max="14729" width="15.625" style="94" customWidth="1"/>
    <col min="14730" max="14730" width="9" style="94"/>
    <col min="14731" max="14731" width="23.375" style="94" customWidth="1"/>
    <col min="14732" max="14850" width="9" style="94"/>
    <col min="14851" max="14851" width="22.625" style="94" bestFit="1" customWidth="1"/>
    <col min="14852" max="14852" width="5.875" style="94" bestFit="1" customWidth="1"/>
    <col min="14853" max="14853" width="15.125" style="94" bestFit="1" customWidth="1"/>
    <col min="14854" max="14854" width="5.375" style="94" customWidth="1"/>
    <col min="14855" max="14855" width="15.625" style="94" customWidth="1"/>
    <col min="14856" max="14856" width="10.625" style="94" customWidth="1"/>
    <col min="14857" max="14857" width="4" style="94" bestFit="1" customWidth="1"/>
    <col min="14858" max="14858" width="10.625" style="94" customWidth="1"/>
    <col min="14859" max="14859" width="15.625" style="94" customWidth="1"/>
    <col min="14860" max="14860" width="1.625" style="94" customWidth="1"/>
    <col min="14861" max="14861" width="9" style="94" customWidth="1"/>
    <col min="14862" max="14862" width="7.875" style="94" customWidth="1"/>
    <col min="14863" max="14864" width="1.625" style="94" customWidth="1"/>
    <col min="14865" max="14865" width="15.125" style="94" bestFit="1" customWidth="1"/>
    <col min="14866" max="14866" width="5.375" style="94" customWidth="1"/>
    <col min="14867" max="14867" width="15.625" style="94" customWidth="1"/>
    <col min="14868" max="14868" width="10.625" style="94" customWidth="1"/>
    <col min="14869" max="14869" width="4" style="94" bestFit="1" customWidth="1"/>
    <col min="14870" max="14870" width="10.625" style="94" customWidth="1"/>
    <col min="14871" max="14871" width="15.625" style="94" customWidth="1"/>
    <col min="14872" max="14872" width="1.625" style="94" customWidth="1"/>
    <col min="14873" max="14873" width="9" style="94" customWidth="1"/>
    <col min="14874" max="14874" width="7.875" style="94" customWidth="1"/>
    <col min="14875" max="14876" width="9" style="94"/>
    <col min="14877" max="14877" width="22.625" style="94" bestFit="1" customWidth="1"/>
    <col min="14878" max="14878" width="5.875" style="94" bestFit="1" customWidth="1"/>
    <col min="14879" max="14879" width="15.125" style="94" bestFit="1" customWidth="1"/>
    <col min="14880" max="14880" width="5.375" style="94" customWidth="1"/>
    <col min="14881" max="14881" width="15.625" style="94" customWidth="1"/>
    <col min="14882" max="14882" width="10.625" style="94" customWidth="1"/>
    <col min="14883" max="14883" width="4" style="94" bestFit="1" customWidth="1"/>
    <col min="14884" max="14884" width="10.625" style="94" customWidth="1"/>
    <col min="14885" max="14885" width="15.625" style="94" customWidth="1"/>
    <col min="14886" max="14886" width="1.625" style="94" customWidth="1"/>
    <col min="14887" max="14887" width="9" style="94" customWidth="1"/>
    <col min="14888" max="14888" width="7.875" style="94" customWidth="1"/>
    <col min="14889" max="14890" width="1.625" style="94" customWidth="1"/>
    <col min="14891" max="14891" width="15.125" style="94" bestFit="1" customWidth="1"/>
    <col min="14892" max="14892" width="5.375" style="94" customWidth="1"/>
    <col min="14893" max="14893" width="15.625" style="94" customWidth="1"/>
    <col min="14894" max="14894" width="10.625" style="94" customWidth="1"/>
    <col min="14895" max="14895" width="4" style="94" bestFit="1" customWidth="1"/>
    <col min="14896" max="14896" width="10.625" style="94" customWidth="1"/>
    <col min="14897" max="14897" width="15.625" style="94" customWidth="1"/>
    <col min="14898" max="14898" width="1.625" style="94" customWidth="1"/>
    <col min="14899" max="14899" width="9" style="94" customWidth="1"/>
    <col min="14900" max="14900" width="7.875" style="94" customWidth="1"/>
    <col min="14901" max="14902" width="9" style="94"/>
    <col min="14903" max="14903" width="22.625" style="94" bestFit="1" customWidth="1"/>
    <col min="14904" max="14904" width="5.875" style="94" bestFit="1" customWidth="1"/>
    <col min="14905" max="14905" width="15.125" style="94" bestFit="1" customWidth="1"/>
    <col min="14906" max="14906" width="5.375" style="94" customWidth="1"/>
    <col min="14907" max="14907" width="15.625" style="94" customWidth="1"/>
    <col min="14908" max="14908" width="10.625" style="94" customWidth="1"/>
    <col min="14909" max="14909" width="4" style="94" bestFit="1" customWidth="1"/>
    <col min="14910" max="14910" width="10.625" style="94" customWidth="1"/>
    <col min="14911" max="14911" width="15.625" style="94" customWidth="1"/>
    <col min="14912" max="14912" width="1.625" style="94" customWidth="1"/>
    <col min="14913" max="14913" width="9" style="94" customWidth="1"/>
    <col min="14914" max="14914" width="7.875" style="94" customWidth="1"/>
    <col min="14915" max="14916" width="1.625" style="94" customWidth="1"/>
    <col min="14917" max="14917" width="15.125" style="94" bestFit="1" customWidth="1"/>
    <col min="14918" max="14918" width="5.375" style="94" customWidth="1"/>
    <col min="14919" max="14919" width="15.625" style="94" customWidth="1"/>
    <col min="14920" max="14920" width="10.625" style="94" customWidth="1"/>
    <col min="14921" max="14921" width="4" style="94" bestFit="1" customWidth="1"/>
    <col min="14922" max="14922" width="10.625" style="94" customWidth="1"/>
    <col min="14923" max="14923" width="15.625" style="94" customWidth="1"/>
    <col min="14924" max="14924" width="1.625" style="94" customWidth="1"/>
    <col min="14925" max="14925" width="9" style="94" customWidth="1"/>
    <col min="14926" max="14926" width="7.875" style="94" customWidth="1"/>
    <col min="14927" max="14928" width="9" style="94"/>
    <col min="14929" max="14929" width="22.625" style="94" bestFit="1" customWidth="1"/>
    <col min="14930" max="14930" width="5.875" style="94" bestFit="1" customWidth="1"/>
    <col min="14931" max="14931" width="15.125" style="94" bestFit="1" customWidth="1"/>
    <col min="14932" max="14932" width="5.375" style="94" customWidth="1"/>
    <col min="14933" max="14933" width="15.625" style="94" customWidth="1"/>
    <col min="14934" max="14934" width="10.625" style="94" customWidth="1"/>
    <col min="14935" max="14935" width="4" style="94" bestFit="1" customWidth="1"/>
    <col min="14936" max="14936" width="10.625" style="94" customWidth="1"/>
    <col min="14937" max="14937" width="15.625" style="94" customWidth="1"/>
    <col min="14938" max="14938" width="1.625" style="94" customWidth="1"/>
    <col min="14939" max="14939" width="9" style="94" customWidth="1"/>
    <col min="14940" max="14940" width="7.875" style="94" customWidth="1"/>
    <col min="14941" max="14942" width="1.625" style="94" customWidth="1"/>
    <col min="14943" max="14943" width="15.125" style="94" bestFit="1" customWidth="1"/>
    <col min="14944" max="14944" width="5.375" style="94" customWidth="1"/>
    <col min="14945" max="14945" width="15.625" style="94" customWidth="1"/>
    <col min="14946" max="14946" width="10.625" style="94" customWidth="1"/>
    <col min="14947" max="14947" width="4" style="94" bestFit="1" customWidth="1"/>
    <col min="14948" max="14948" width="10.625" style="94" customWidth="1"/>
    <col min="14949" max="14949" width="15.625" style="94" customWidth="1"/>
    <col min="14950" max="14950" width="1.625" style="94" customWidth="1"/>
    <col min="14951" max="14951" width="9" style="94" customWidth="1"/>
    <col min="14952" max="14952" width="7.875" style="94" customWidth="1"/>
    <col min="14953" max="14954" width="9" style="94"/>
    <col min="14955" max="14955" width="22.625" style="94" bestFit="1" customWidth="1"/>
    <col min="14956" max="14956" width="5.875" style="94" bestFit="1" customWidth="1"/>
    <col min="14957" max="14957" width="15.125" style="94" bestFit="1" customWidth="1"/>
    <col min="14958" max="14958" width="5.375" style="94" customWidth="1"/>
    <col min="14959" max="14959" width="15.625" style="94" customWidth="1"/>
    <col min="14960" max="14960" width="10.625" style="94" customWidth="1"/>
    <col min="14961" max="14961" width="4" style="94" bestFit="1" customWidth="1"/>
    <col min="14962" max="14962" width="10.625" style="94" customWidth="1"/>
    <col min="14963" max="14963" width="15.625" style="94" customWidth="1"/>
    <col min="14964" max="14964" width="1.625" style="94" customWidth="1"/>
    <col min="14965" max="14965" width="9" style="94" customWidth="1"/>
    <col min="14966" max="14966" width="7.875" style="94" customWidth="1"/>
    <col min="14967" max="14968" width="1.625" style="94" customWidth="1"/>
    <col min="14969" max="14969" width="15.125" style="94" bestFit="1" customWidth="1"/>
    <col min="14970" max="14970" width="5.375" style="94" customWidth="1"/>
    <col min="14971" max="14971" width="15.625" style="94" customWidth="1"/>
    <col min="14972" max="14972" width="10.625" style="94" customWidth="1"/>
    <col min="14973" max="14973" width="4" style="94" bestFit="1" customWidth="1"/>
    <col min="14974" max="14974" width="10.625" style="94" customWidth="1"/>
    <col min="14975" max="14975" width="15.625" style="94" customWidth="1"/>
    <col min="14976" max="14976" width="1.625" style="94" customWidth="1"/>
    <col min="14977" max="14977" width="9" style="94" customWidth="1"/>
    <col min="14978" max="14978" width="7.875" style="94" customWidth="1"/>
    <col min="14979" max="14979" width="9" style="94"/>
    <col min="14980" max="14980" width="9" style="94" customWidth="1"/>
    <col min="14981" max="14985" width="15.625" style="94" customWidth="1"/>
    <col min="14986" max="14986" width="9" style="94"/>
    <col min="14987" max="14987" width="23.375" style="94" customWidth="1"/>
    <col min="14988" max="15106" width="9" style="94"/>
    <col min="15107" max="15107" width="22.625" style="94" bestFit="1" customWidth="1"/>
    <col min="15108" max="15108" width="5.875" style="94" bestFit="1" customWidth="1"/>
    <col min="15109" max="15109" width="15.125" style="94" bestFit="1" customWidth="1"/>
    <col min="15110" max="15110" width="5.375" style="94" customWidth="1"/>
    <col min="15111" max="15111" width="15.625" style="94" customWidth="1"/>
    <col min="15112" max="15112" width="10.625" style="94" customWidth="1"/>
    <col min="15113" max="15113" width="4" style="94" bestFit="1" customWidth="1"/>
    <col min="15114" max="15114" width="10.625" style="94" customWidth="1"/>
    <col min="15115" max="15115" width="15.625" style="94" customWidth="1"/>
    <col min="15116" max="15116" width="1.625" style="94" customWidth="1"/>
    <col min="15117" max="15117" width="9" style="94" customWidth="1"/>
    <col min="15118" max="15118" width="7.875" style="94" customWidth="1"/>
    <col min="15119" max="15120" width="1.625" style="94" customWidth="1"/>
    <col min="15121" max="15121" width="15.125" style="94" bestFit="1" customWidth="1"/>
    <col min="15122" max="15122" width="5.375" style="94" customWidth="1"/>
    <col min="15123" max="15123" width="15.625" style="94" customWidth="1"/>
    <col min="15124" max="15124" width="10.625" style="94" customWidth="1"/>
    <col min="15125" max="15125" width="4" style="94" bestFit="1" customWidth="1"/>
    <col min="15126" max="15126" width="10.625" style="94" customWidth="1"/>
    <col min="15127" max="15127" width="15.625" style="94" customWidth="1"/>
    <col min="15128" max="15128" width="1.625" style="94" customWidth="1"/>
    <col min="15129" max="15129" width="9" style="94" customWidth="1"/>
    <col min="15130" max="15130" width="7.875" style="94" customWidth="1"/>
    <col min="15131" max="15132" width="9" style="94"/>
    <col min="15133" max="15133" width="22.625" style="94" bestFit="1" customWidth="1"/>
    <col min="15134" max="15134" width="5.875" style="94" bestFit="1" customWidth="1"/>
    <col min="15135" max="15135" width="15.125" style="94" bestFit="1" customWidth="1"/>
    <col min="15136" max="15136" width="5.375" style="94" customWidth="1"/>
    <col min="15137" max="15137" width="15.625" style="94" customWidth="1"/>
    <col min="15138" max="15138" width="10.625" style="94" customWidth="1"/>
    <col min="15139" max="15139" width="4" style="94" bestFit="1" customWidth="1"/>
    <col min="15140" max="15140" width="10.625" style="94" customWidth="1"/>
    <col min="15141" max="15141" width="15.625" style="94" customWidth="1"/>
    <col min="15142" max="15142" width="1.625" style="94" customWidth="1"/>
    <col min="15143" max="15143" width="9" style="94" customWidth="1"/>
    <col min="15144" max="15144" width="7.875" style="94" customWidth="1"/>
    <col min="15145" max="15146" width="1.625" style="94" customWidth="1"/>
    <col min="15147" max="15147" width="15.125" style="94" bestFit="1" customWidth="1"/>
    <col min="15148" max="15148" width="5.375" style="94" customWidth="1"/>
    <col min="15149" max="15149" width="15.625" style="94" customWidth="1"/>
    <col min="15150" max="15150" width="10.625" style="94" customWidth="1"/>
    <col min="15151" max="15151" width="4" style="94" bestFit="1" customWidth="1"/>
    <col min="15152" max="15152" width="10.625" style="94" customWidth="1"/>
    <col min="15153" max="15153" width="15.625" style="94" customWidth="1"/>
    <col min="15154" max="15154" width="1.625" style="94" customWidth="1"/>
    <col min="15155" max="15155" width="9" style="94" customWidth="1"/>
    <col min="15156" max="15156" width="7.875" style="94" customWidth="1"/>
    <col min="15157" max="15158" width="9" style="94"/>
    <col min="15159" max="15159" width="22.625" style="94" bestFit="1" customWidth="1"/>
    <col min="15160" max="15160" width="5.875" style="94" bestFit="1" customWidth="1"/>
    <col min="15161" max="15161" width="15.125" style="94" bestFit="1" customWidth="1"/>
    <col min="15162" max="15162" width="5.375" style="94" customWidth="1"/>
    <col min="15163" max="15163" width="15.625" style="94" customWidth="1"/>
    <col min="15164" max="15164" width="10.625" style="94" customWidth="1"/>
    <col min="15165" max="15165" width="4" style="94" bestFit="1" customWidth="1"/>
    <col min="15166" max="15166" width="10.625" style="94" customWidth="1"/>
    <col min="15167" max="15167" width="15.625" style="94" customWidth="1"/>
    <col min="15168" max="15168" width="1.625" style="94" customWidth="1"/>
    <col min="15169" max="15169" width="9" style="94" customWidth="1"/>
    <col min="15170" max="15170" width="7.875" style="94" customWidth="1"/>
    <col min="15171" max="15172" width="1.625" style="94" customWidth="1"/>
    <col min="15173" max="15173" width="15.125" style="94" bestFit="1" customWidth="1"/>
    <col min="15174" max="15174" width="5.375" style="94" customWidth="1"/>
    <col min="15175" max="15175" width="15.625" style="94" customWidth="1"/>
    <col min="15176" max="15176" width="10.625" style="94" customWidth="1"/>
    <col min="15177" max="15177" width="4" style="94" bestFit="1" customWidth="1"/>
    <col min="15178" max="15178" width="10.625" style="94" customWidth="1"/>
    <col min="15179" max="15179" width="15.625" style="94" customWidth="1"/>
    <col min="15180" max="15180" width="1.625" style="94" customWidth="1"/>
    <col min="15181" max="15181" width="9" style="94" customWidth="1"/>
    <col min="15182" max="15182" width="7.875" style="94" customWidth="1"/>
    <col min="15183" max="15184" width="9" style="94"/>
    <col min="15185" max="15185" width="22.625" style="94" bestFit="1" customWidth="1"/>
    <col min="15186" max="15186" width="5.875" style="94" bestFit="1" customWidth="1"/>
    <col min="15187" max="15187" width="15.125" style="94" bestFit="1" customWidth="1"/>
    <col min="15188" max="15188" width="5.375" style="94" customWidth="1"/>
    <col min="15189" max="15189" width="15.625" style="94" customWidth="1"/>
    <col min="15190" max="15190" width="10.625" style="94" customWidth="1"/>
    <col min="15191" max="15191" width="4" style="94" bestFit="1" customWidth="1"/>
    <col min="15192" max="15192" width="10.625" style="94" customWidth="1"/>
    <col min="15193" max="15193" width="15.625" style="94" customWidth="1"/>
    <col min="15194" max="15194" width="1.625" style="94" customWidth="1"/>
    <col min="15195" max="15195" width="9" style="94" customWidth="1"/>
    <col min="15196" max="15196" width="7.875" style="94" customWidth="1"/>
    <col min="15197" max="15198" width="1.625" style="94" customWidth="1"/>
    <col min="15199" max="15199" width="15.125" style="94" bestFit="1" customWidth="1"/>
    <col min="15200" max="15200" width="5.375" style="94" customWidth="1"/>
    <col min="15201" max="15201" width="15.625" style="94" customWidth="1"/>
    <col min="15202" max="15202" width="10.625" style="94" customWidth="1"/>
    <col min="15203" max="15203" width="4" style="94" bestFit="1" customWidth="1"/>
    <col min="15204" max="15204" width="10.625" style="94" customWidth="1"/>
    <col min="15205" max="15205" width="15.625" style="94" customWidth="1"/>
    <col min="15206" max="15206" width="1.625" style="94" customWidth="1"/>
    <col min="15207" max="15207" width="9" style="94" customWidth="1"/>
    <col min="15208" max="15208" width="7.875" style="94" customWidth="1"/>
    <col min="15209" max="15210" width="9" style="94"/>
    <col min="15211" max="15211" width="22.625" style="94" bestFit="1" customWidth="1"/>
    <col min="15212" max="15212" width="5.875" style="94" bestFit="1" customWidth="1"/>
    <col min="15213" max="15213" width="15.125" style="94" bestFit="1" customWidth="1"/>
    <col min="15214" max="15214" width="5.375" style="94" customWidth="1"/>
    <col min="15215" max="15215" width="15.625" style="94" customWidth="1"/>
    <col min="15216" max="15216" width="10.625" style="94" customWidth="1"/>
    <col min="15217" max="15217" width="4" style="94" bestFit="1" customWidth="1"/>
    <col min="15218" max="15218" width="10.625" style="94" customWidth="1"/>
    <col min="15219" max="15219" width="15.625" style="94" customWidth="1"/>
    <col min="15220" max="15220" width="1.625" style="94" customWidth="1"/>
    <col min="15221" max="15221" width="9" style="94" customWidth="1"/>
    <col min="15222" max="15222" width="7.875" style="94" customWidth="1"/>
    <col min="15223" max="15224" width="1.625" style="94" customWidth="1"/>
    <col min="15225" max="15225" width="15.125" style="94" bestFit="1" customWidth="1"/>
    <col min="15226" max="15226" width="5.375" style="94" customWidth="1"/>
    <col min="15227" max="15227" width="15.625" style="94" customWidth="1"/>
    <col min="15228" max="15228" width="10.625" style="94" customWidth="1"/>
    <col min="15229" max="15229" width="4" style="94" bestFit="1" customWidth="1"/>
    <col min="15230" max="15230" width="10.625" style="94" customWidth="1"/>
    <col min="15231" max="15231" width="15.625" style="94" customWidth="1"/>
    <col min="15232" max="15232" width="1.625" style="94" customWidth="1"/>
    <col min="15233" max="15233" width="9" style="94" customWidth="1"/>
    <col min="15234" max="15234" width="7.875" style="94" customWidth="1"/>
    <col min="15235" max="15235" width="9" style="94"/>
    <col min="15236" max="15236" width="9" style="94" customWidth="1"/>
    <col min="15237" max="15241" width="15.625" style="94" customWidth="1"/>
    <col min="15242" max="15242" width="9" style="94"/>
    <col min="15243" max="15243" width="23.375" style="94" customWidth="1"/>
    <col min="15244" max="15362" width="9" style="94"/>
    <col min="15363" max="15363" width="22.625" style="94" bestFit="1" customWidth="1"/>
    <col min="15364" max="15364" width="5.875" style="94" bestFit="1" customWidth="1"/>
    <col min="15365" max="15365" width="15.125" style="94" bestFit="1" customWidth="1"/>
    <col min="15366" max="15366" width="5.375" style="94" customWidth="1"/>
    <col min="15367" max="15367" width="15.625" style="94" customWidth="1"/>
    <col min="15368" max="15368" width="10.625" style="94" customWidth="1"/>
    <col min="15369" max="15369" width="4" style="94" bestFit="1" customWidth="1"/>
    <col min="15370" max="15370" width="10.625" style="94" customWidth="1"/>
    <col min="15371" max="15371" width="15.625" style="94" customWidth="1"/>
    <col min="15372" max="15372" width="1.625" style="94" customWidth="1"/>
    <col min="15373" max="15373" width="9" style="94" customWidth="1"/>
    <col min="15374" max="15374" width="7.875" style="94" customWidth="1"/>
    <col min="15375" max="15376" width="1.625" style="94" customWidth="1"/>
    <col min="15377" max="15377" width="15.125" style="94" bestFit="1" customWidth="1"/>
    <col min="15378" max="15378" width="5.375" style="94" customWidth="1"/>
    <col min="15379" max="15379" width="15.625" style="94" customWidth="1"/>
    <col min="15380" max="15380" width="10.625" style="94" customWidth="1"/>
    <col min="15381" max="15381" width="4" style="94" bestFit="1" customWidth="1"/>
    <col min="15382" max="15382" width="10.625" style="94" customWidth="1"/>
    <col min="15383" max="15383" width="15.625" style="94" customWidth="1"/>
    <col min="15384" max="15384" width="1.625" style="94" customWidth="1"/>
    <col min="15385" max="15385" width="9" style="94" customWidth="1"/>
    <col min="15386" max="15386" width="7.875" style="94" customWidth="1"/>
    <col min="15387" max="15388" width="9" style="94"/>
    <col min="15389" max="15389" width="22.625" style="94" bestFit="1" customWidth="1"/>
    <col min="15390" max="15390" width="5.875" style="94" bestFit="1" customWidth="1"/>
    <col min="15391" max="15391" width="15.125" style="94" bestFit="1" customWidth="1"/>
    <col min="15392" max="15392" width="5.375" style="94" customWidth="1"/>
    <col min="15393" max="15393" width="15.625" style="94" customWidth="1"/>
    <col min="15394" max="15394" width="10.625" style="94" customWidth="1"/>
    <col min="15395" max="15395" width="4" style="94" bestFit="1" customWidth="1"/>
    <col min="15396" max="15396" width="10.625" style="94" customWidth="1"/>
    <col min="15397" max="15397" width="15.625" style="94" customWidth="1"/>
    <col min="15398" max="15398" width="1.625" style="94" customWidth="1"/>
    <col min="15399" max="15399" width="9" style="94" customWidth="1"/>
    <col min="15400" max="15400" width="7.875" style="94" customWidth="1"/>
    <col min="15401" max="15402" width="1.625" style="94" customWidth="1"/>
    <col min="15403" max="15403" width="15.125" style="94" bestFit="1" customWidth="1"/>
    <col min="15404" max="15404" width="5.375" style="94" customWidth="1"/>
    <col min="15405" max="15405" width="15.625" style="94" customWidth="1"/>
    <col min="15406" max="15406" width="10.625" style="94" customWidth="1"/>
    <col min="15407" max="15407" width="4" style="94" bestFit="1" customWidth="1"/>
    <col min="15408" max="15408" width="10.625" style="94" customWidth="1"/>
    <col min="15409" max="15409" width="15.625" style="94" customWidth="1"/>
    <col min="15410" max="15410" width="1.625" style="94" customWidth="1"/>
    <col min="15411" max="15411" width="9" style="94" customWidth="1"/>
    <col min="15412" max="15412" width="7.875" style="94" customWidth="1"/>
    <col min="15413" max="15414" width="9" style="94"/>
    <col min="15415" max="15415" width="22.625" style="94" bestFit="1" customWidth="1"/>
    <col min="15416" max="15416" width="5.875" style="94" bestFit="1" customWidth="1"/>
    <col min="15417" max="15417" width="15.125" style="94" bestFit="1" customWidth="1"/>
    <col min="15418" max="15418" width="5.375" style="94" customWidth="1"/>
    <col min="15419" max="15419" width="15.625" style="94" customWidth="1"/>
    <col min="15420" max="15420" width="10.625" style="94" customWidth="1"/>
    <col min="15421" max="15421" width="4" style="94" bestFit="1" customWidth="1"/>
    <col min="15422" max="15422" width="10.625" style="94" customWidth="1"/>
    <col min="15423" max="15423" width="15.625" style="94" customWidth="1"/>
    <col min="15424" max="15424" width="1.625" style="94" customWidth="1"/>
    <col min="15425" max="15425" width="9" style="94" customWidth="1"/>
    <col min="15426" max="15426" width="7.875" style="94" customWidth="1"/>
    <col min="15427" max="15428" width="1.625" style="94" customWidth="1"/>
    <col min="15429" max="15429" width="15.125" style="94" bestFit="1" customWidth="1"/>
    <col min="15430" max="15430" width="5.375" style="94" customWidth="1"/>
    <col min="15431" max="15431" width="15.625" style="94" customWidth="1"/>
    <col min="15432" max="15432" width="10.625" style="94" customWidth="1"/>
    <col min="15433" max="15433" width="4" style="94" bestFit="1" customWidth="1"/>
    <col min="15434" max="15434" width="10.625" style="94" customWidth="1"/>
    <col min="15435" max="15435" width="15.625" style="94" customWidth="1"/>
    <col min="15436" max="15436" width="1.625" style="94" customWidth="1"/>
    <col min="15437" max="15437" width="9" style="94" customWidth="1"/>
    <col min="15438" max="15438" width="7.875" style="94" customWidth="1"/>
    <col min="15439" max="15440" width="9" style="94"/>
    <col min="15441" max="15441" width="22.625" style="94" bestFit="1" customWidth="1"/>
    <col min="15442" max="15442" width="5.875" style="94" bestFit="1" customWidth="1"/>
    <col min="15443" max="15443" width="15.125" style="94" bestFit="1" customWidth="1"/>
    <col min="15444" max="15444" width="5.375" style="94" customWidth="1"/>
    <col min="15445" max="15445" width="15.625" style="94" customWidth="1"/>
    <col min="15446" max="15446" width="10.625" style="94" customWidth="1"/>
    <col min="15447" max="15447" width="4" style="94" bestFit="1" customWidth="1"/>
    <col min="15448" max="15448" width="10.625" style="94" customWidth="1"/>
    <col min="15449" max="15449" width="15.625" style="94" customWidth="1"/>
    <col min="15450" max="15450" width="1.625" style="94" customWidth="1"/>
    <col min="15451" max="15451" width="9" style="94" customWidth="1"/>
    <col min="15452" max="15452" width="7.875" style="94" customWidth="1"/>
    <col min="15453" max="15454" width="1.625" style="94" customWidth="1"/>
    <col min="15455" max="15455" width="15.125" style="94" bestFit="1" customWidth="1"/>
    <col min="15456" max="15456" width="5.375" style="94" customWidth="1"/>
    <col min="15457" max="15457" width="15.625" style="94" customWidth="1"/>
    <col min="15458" max="15458" width="10.625" style="94" customWidth="1"/>
    <col min="15459" max="15459" width="4" style="94" bestFit="1" customWidth="1"/>
    <col min="15460" max="15460" width="10.625" style="94" customWidth="1"/>
    <col min="15461" max="15461" width="15.625" style="94" customWidth="1"/>
    <col min="15462" max="15462" width="1.625" style="94" customWidth="1"/>
    <col min="15463" max="15463" width="9" style="94" customWidth="1"/>
    <col min="15464" max="15464" width="7.875" style="94" customWidth="1"/>
    <col min="15465" max="15466" width="9" style="94"/>
    <col min="15467" max="15467" width="22.625" style="94" bestFit="1" customWidth="1"/>
    <col min="15468" max="15468" width="5.875" style="94" bestFit="1" customWidth="1"/>
    <col min="15469" max="15469" width="15.125" style="94" bestFit="1" customWidth="1"/>
    <col min="15470" max="15470" width="5.375" style="94" customWidth="1"/>
    <col min="15471" max="15471" width="15.625" style="94" customWidth="1"/>
    <col min="15472" max="15472" width="10.625" style="94" customWidth="1"/>
    <col min="15473" max="15473" width="4" style="94" bestFit="1" customWidth="1"/>
    <col min="15474" max="15474" width="10.625" style="94" customWidth="1"/>
    <col min="15475" max="15475" width="15.625" style="94" customWidth="1"/>
    <col min="15476" max="15476" width="1.625" style="94" customWidth="1"/>
    <col min="15477" max="15477" width="9" style="94" customWidth="1"/>
    <col min="15478" max="15478" width="7.875" style="94" customWidth="1"/>
    <col min="15479" max="15480" width="1.625" style="94" customWidth="1"/>
    <col min="15481" max="15481" width="15.125" style="94" bestFit="1" customWidth="1"/>
    <col min="15482" max="15482" width="5.375" style="94" customWidth="1"/>
    <col min="15483" max="15483" width="15.625" style="94" customWidth="1"/>
    <col min="15484" max="15484" width="10.625" style="94" customWidth="1"/>
    <col min="15485" max="15485" width="4" style="94" bestFit="1" customWidth="1"/>
    <col min="15486" max="15486" width="10.625" style="94" customWidth="1"/>
    <col min="15487" max="15487" width="15.625" style="94" customWidth="1"/>
    <col min="15488" max="15488" width="1.625" style="94" customWidth="1"/>
    <col min="15489" max="15489" width="9" style="94" customWidth="1"/>
    <col min="15490" max="15490" width="7.875" style="94" customWidth="1"/>
    <col min="15491" max="15491" width="9" style="94"/>
    <col min="15492" max="15492" width="9" style="94" customWidth="1"/>
    <col min="15493" max="15497" width="15.625" style="94" customWidth="1"/>
    <col min="15498" max="15498" width="9" style="94"/>
    <col min="15499" max="15499" width="23.375" style="94" customWidth="1"/>
    <col min="15500" max="15618" width="9" style="94"/>
    <col min="15619" max="15619" width="22.625" style="94" bestFit="1" customWidth="1"/>
    <col min="15620" max="15620" width="5.875" style="94" bestFit="1" customWidth="1"/>
    <col min="15621" max="15621" width="15.125" style="94" bestFit="1" customWidth="1"/>
    <col min="15622" max="15622" width="5.375" style="94" customWidth="1"/>
    <col min="15623" max="15623" width="15.625" style="94" customWidth="1"/>
    <col min="15624" max="15624" width="10.625" style="94" customWidth="1"/>
    <col min="15625" max="15625" width="4" style="94" bestFit="1" customWidth="1"/>
    <col min="15626" max="15626" width="10.625" style="94" customWidth="1"/>
    <col min="15627" max="15627" width="15.625" style="94" customWidth="1"/>
    <col min="15628" max="15628" width="1.625" style="94" customWidth="1"/>
    <col min="15629" max="15629" width="9" style="94" customWidth="1"/>
    <col min="15630" max="15630" width="7.875" style="94" customWidth="1"/>
    <col min="15631" max="15632" width="1.625" style="94" customWidth="1"/>
    <col min="15633" max="15633" width="15.125" style="94" bestFit="1" customWidth="1"/>
    <col min="15634" max="15634" width="5.375" style="94" customWidth="1"/>
    <col min="15635" max="15635" width="15.625" style="94" customWidth="1"/>
    <col min="15636" max="15636" width="10.625" style="94" customWidth="1"/>
    <col min="15637" max="15637" width="4" style="94" bestFit="1" customWidth="1"/>
    <col min="15638" max="15638" width="10.625" style="94" customWidth="1"/>
    <col min="15639" max="15639" width="15.625" style="94" customWidth="1"/>
    <col min="15640" max="15640" width="1.625" style="94" customWidth="1"/>
    <col min="15641" max="15641" width="9" style="94" customWidth="1"/>
    <col min="15642" max="15642" width="7.875" style="94" customWidth="1"/>
    <col min="15643" max="15644" width="9" style="94"/>
    <col min="15645" max="15645" width="22.625" style="94" bestFit="1" customWidth="1"/>
    <col min="15646" max="15646" width="5.875" style="94" bestFit="1" customWidth="1"/>
    <col min="15647" max="15647" width="15.125" style="94" bestFit="1" customWidth="1"/>
    <col min="15648" max="15648" width="5.375" style="94" customWidth="1"/>
    <col min="15649" max="15649" width="15.625" style="94" customWidth="1"/>
    <col min="15650" max="15650" width="10.625" style="94" customWidth="1"/>
    <col min="15651" max="15651" width="4" style="94" bestFit="1" customWidth="1"/>
    <col min="15652" max="15652" width="10.625" style="94" customWidth="1"/>
    <col min="15653" max="15653" width="15.625" style="94" customWidth="1"/>
    <col min="15654" max="15654" width="1.625" style="94" customWidth="1"/>
    <col min="15655" max="15655" width="9" style="94" customWidth="1"/>
    <col min="15656" max="15656" width="7.875" style="94" customWidth="1"/>
    <col min="15657" max="15658" width="1.625" style="94" customWidth="1"/>
    <col min="15659" max="15659" width="15.125" style="94" bestFit="1" customWidth="1"/>
    <col min="15660" max="15660" width="5.375" style="94" customWidth="1"/>
    <col min="15661" max="15661" width="15.625" style="94" customWidth="1"/>
    <col min="15662" max="15662" width="10.625" style="94" customWidth="1"/>
    <col min="15663" max="15663" width="4" style="94" bestFit="1" customWidth="1"/>
    <col min="15664" max="15664" width="10.625" style="94" customWidth="1"/>
    <col min="15665" max="15665" width="15.625" style="94" customWidth="1"/>
    <col min="15666" max="15666" width="1.625" style="94" customWidth="1"/>
    <col min="15667" max="15667" width="9" style="94" customWidth="1"/>
    <col min="15668" max="15668" width="7.875" style="94" customWidth="1"/>
    <col min="15669" max="15670" width="9" style="94"/>
    <col min="15671" max="15671" width="22.625" style="94" bestFit="1" customWidth="1"/>
    <col min="15672" max="15672" width="5.875" style="94" bestFit="1" customWidth="1"/>
    <col min="15673" max="15673" width="15.125" style="94" bestFit="1" customWidth="1"/>
    <col min="15674" max="15674" width="5.375" style="94" customWidth="1"/>
    <col min="15675" max="15675" width="15.625" style="94" customWidth="1"/>
    <col min="15676" max="15676" width="10.625" style="94" customWidth="1"/>
    <col min="15677" max="15677" width="4" style="94" bestFit="1" customWidth="1"/>
    <col min="15678" max="15678" width="10.625" style="94" customWidth="1"/>
    <col min="15679" max="15679" width="15.625" style="94" customWidth="1"/>
    <col min="15680" max="15680" width="1.625" style="94" customWidth="1"/>
    <col min="15681" max="15681" width="9" style="94" customWidth="1"/>
    <col min="15682" max="15682" width="7.875" style="94" customWidth="1"/>
    <col min="15683" max="15684" width="1.625" style="94" customWidth="1"/>
    <col min="15685" max="15685" width="15.125" style="94" bestFit="1" customWidth="1"/>
    <col min="15686" max="15686" width="5.375" style="94" customWidth="1"/>
    <col min="15687" max="15687" width="15.625" style="94" customWidth="1"/>
    <col min="15688" max="15688" width="10.625" style="94" customWidth="1"/>
    <col min="15689" max="15689" width="4" style="94" bestFit="1" customWidth="1"/>
    <col min="15690" max="15690" width="10.625" style="94" customWidth="1"/>
    <col min="15691" max="15691" width="15.625" style="94" customWidth="1"/>
    <col min="15692" max="15692" width="1.625" style="94" customWidth="1"/>
    <col min="15693" max="15693" width="9" style="94" customWidth="1"/>
    <col min="15694" max="15694" width="7.875" style="94" customWidth="1"/>
    <col min="15695" max="15696" width="9" style="94"/>
    <col min="15697" max="15697" width="22.625" style="94" bestFit="1" customWidth="1"/>
    <col min="15698" max="15698" width="5.875" style="94" bestFit="1" customWidth="1"/>
    <col min="15699" max="15699" width="15.125" style="94" bestFit="1" customWidth="1"/>
    <col min="15700" max="15700" width="5.375" style="94" customWidth="1"/>
    <col min="15701" max="15701" width="15.625" style="94" customWidth="1"/>
    <col min="15702" max="15702" width="10.625" style="94" customWidth="1"/>
    <col min="15703" max="15703" width="4" style="94" bestFit="1" customWidth="1"/>
    <col min="15704" max="15704" width="10.625" style="94" customWidth="1"/>
    <col min="15705" max="15705" width="15.625" style="94" customWidth="1"/>
    <col min="15706" max="15706" width="1.625" style="94" customWidth="1"/>
    <col min="15707" max="15707" width="9" style="94" customWidth="1"/>
    <col min="15708" max="15708" width="7.875" style="94" customWidth="1"/>
    <col min="15709" max="15710" width="1.625" style="94" customWidth="1"/>
    <col min="15711" max="15711" width="15.125" style="94" bestFit="1" customWidth="1"/>
    <col min="15712" max="15712" width="5.375" style="94" customWidth="1"/>
    <col min="15713" max="15713" width="15.625" style="94" customWidth="1"/>
    <col min="15714" max="15714" width="10.625" style="94" customWidth="1"/>
    <col min="15715" max="15715" width="4" style="94" bestFit="1" customWidth="1"/>
    <col min="15716" max="15716" width="10.625" style="94" customWidth="1"/>
    <col min="15717" max="15717" width="15.625" style="94" customWidth="1"/>
    <col min="15718" max="15718" width="1.625" style="94" customWidth="1"/>
    <col min="15719" max="15719" width="9" style="94" customWidth="1"/>
    <col min="15720" max="15720" width="7.875" style="94" customWidth="1"/>
    <col min="15721" max="15722" width="9" style="94"/>
    <col min="15723" max="15723" width="22.625" style="94" bestFit="1" customWidth="1"/>
    <col min="15724" max="15724" width="5.875" style="94" bestFit="1" customWidth="1"/>
    <col min="15725" max="15725" width="15.125" style="94" bestFit="1" customWidth="1"/>
    <col min="15726" max="15726" width="5.375" style="94" customWidth="1"/>
    <col min="15727" max="15727" width="15.625" style="94" customWidth="1"/>
    <col min="15728" max="15728" width="10.625" style="94" customWidth="1"/>
    <col min="15729" max="15729" width="4" style="94" bestFit="1" customWidth="1"/>
    <col min="15730" max="15730" width="10.625" style="94" customWidth="1"/>
    <col min="15731" max="15731" width="15.625" style="94" customWidth="1"/>
    <col min="15732" max="15732" width="1.625" style="94" customWidth="1"/>
    <col min="15733" max="15733" width="9" style="94" customWidth="1"/>
    <col min="15734" max="15734" width="7.875" style="94" customWidth="1"/>
    <col min="15735" max="15736" width="1.625" style="94" customWidth="1"/>
    <col min="15737" max="15737" width="15.125" style="94" bestFit="1" customWidth="1"/>
    <col min="15738" max="15738" width="5.375" style="94" customWidth="1"/>
    <col min="15739" max="15739" width="15.625" style="94" customWidth="1"/>
    <col min="15740" max="15740" width="10.625" style="94" customWidth="1"/>
    <col min="15741" max="15741" width="4" style="94" bestFit="1" customWidth="1"/>
    <col min="15742" max="15742" width="10.625" style="94" customWidth="1"/>
    <col min="15743" max="15743" width="15.625" style="94" customWidth="1"/>
    <col min="15744" max="15744" width="1.625" style="94" customWidth="1"/>
    <col min="15745" max="15745" width="9" style="94" customWidth="1"/>
    <col min="15746" max="15746" width="7.875" style="94" customWidth="1"/>
    <col min="15747" max="15747" width="9" style="94"/>
    <col min="15748" max="15748" width="9" style="94" customWidth="1"/>
    <col min="15749" max="15753" width="15.625" style="94" customWidth="1"/>
    <col min="15754" max="15754" width="9" style="94"/>
    <col min="15755" max="15755" width="23.375" style="94" customWidth="1"/>
    <col min="15756" max="15874" width="9" style="94"/>
    <col min="15875" max="15875" width="22.625" style="94" bestFit="1" customWidth="1"/>
    <col min="15876" max="15876" width="5.875" style="94" bestFit="1" customWidth="1"/>
    <col min="15877" max="15877" width="15.125" style="94" bestFit="1" customWidth="1"/>
    <col min="15878" max="15878" width="5.375" style="94" customWidth="1"/>
    <col min="15879" max="15879" width="15.625" style="94" customWidth="1"/>
    <col min="15880" max="15880" width="10.625" style="94" customWidth="1"/>
    <col min="15881" max="15881" width="4" style="94" bestFit="1" customWidth="1"/>
    <col min="15882" max="15882" width="10.625" style="94" customWidth="1"/>
    <col min="15883" max="15883" width="15.625" style="94" customWidth="1"/>
    <col min="15884" max="15884" width="1.625" style="94" customWidth="1"/>
    <col min="15885" max="15885" width="9" style="94" customWidth="1"/>
    <col min="15886" max="15886" width="7.875" style="94" customWidth="1"/>
    <col min="15887" max="15888" width="1.625" style="94" customWidth="1"/>
    <col min="15889" max="15889" width="15.125" style="94" bestFit="1" customWidth="1"/>
    <col min="15890" max="15890" width="5.375" style="94" customWidth="1"/>
    <col min="15891" max="15891" width="15.625" style="94" customWidth="1"/>
    <col min="15892" max="15892" width="10.625" style="94" customWidth="1"/>
    <col min="15893" max="15893" width="4" style="94" bestFit="1" customWidth="1"/>
    <col min="15894" max="15894" width="10.625" style="94" customWidth="1"/>
    <col min="15895" max="15895" width="15.625" style="94" customWidth="1"/>
    <col min="15896" max="15896" width="1.625" style="94" customWidth="1"/>
    <col min="15897" max="15897" width="9" style="94" customWidth="1"/>
    <col min="15898" max="15898" width="7.875" style="94" customWidth="1"/>
    <col min="15899" max="15900" width="9" style="94"/>
    <col min="15901" max="15901" width="22.625" style="94" bestFit="1" customWidth="1"/>
    <col min="15902" max="15902" width="5.875" style="94" bestFit="1" customWidth="1"/>
    <col min="15903" max="15903" width="15.125" style="94" bestFit="1" customWidth="1"/>
    <col min="15904" max="15904" width="5.375" style="94" customWidth="1"/>
    <col min="15905" max="15905" width="15.625" style="94" customWidth="1"/>
    <col min="15906" max="15906" width="10.625" style="94" customWidth="1"/>
    <col min="15907" max="15907" width="4" style="94" bestFit="1" customWidth="1"/>
    <col min="15908" max="15908" width="10.625" style="94" customWidth="1"/>
    <col min="15909" max="15909" width="15.625" style="94" customWidth="1"/>
    <col min="15910" max="15910" width="1.625" style="94" customWidth="1"/>
    <col min="15911" max="15911" width="9" style="94" customWidth="1"/>
    <col min="15912" max="15912" width="7.875" style="94" customWidth="1"/>
    <col min="15913" max="15914" width="1.625" style="94" customWidth="1"/>
    <col min="15915" max="15915" width="15.125" style="94" bestFit="1" customWidth="1"/>
    <col min="15916" max="15916" width="5.375" style="94" customWidth="1"/>
    <col min="15917" max="15917" width="15.625" style="94" customWidth="1"/>
    <col min="15918" max="15918" width="10.625" style="94" customWidth="1"/>
    <col min="15919" max="15919" width="4" style="94" bestFit="1" customWidth="1"/>
    <col min="15920" max="15920" width="10.625" style="94" customWidth="1"/>
    <col min="15921" max="15921" width="15.625" style="94" customWidth="1"/>
    <col min="15922" max="15922" width="1.625" style="94" customWidth="1"/>
    <col min="15923" max="15923" width="9" style="94" customWidth="1"/>
    <col min="15924" max="15924" width="7.875" style="94" customWidth="1"/>
    <col min="15925" max="15926" width="9" style="94"/>
    <col min="15927" max="15927" width="22.625" style="94" bestFit="1" customWidth="1"/>
    <col min="15928" max="15928" width="5.875" style="94" bestFit="1" customWidth="1"/>
    <col min="15929" max="15929" width="15.125" style="94" bestFit="1" customWidth="1"/>
    <col min="15930" max="15930" width="5.375" style="94" customWidth="1"/>
    <col min="15931" max="15931" width="15.625" style="94" customWidth="1"/>
    <col min="15932" max="15932" width="10.625" style="94" customWidth="1"/>
    <col min="15933" max="15933" width="4" style="94" bestFit="1" customWidth="1"/>
    <col min="15934" max="15934" width="10.625" style="94" customWidth="1"/>
    <col min="15935" max="15935" width="15.625" style="94" customWidth="1"/>
    <col min="15936" max="15936" width="1.625" style="94" customWidth="1"/>
    <col min="15937" max="15937" width="9" style="94" customWidth="1"/>
    <col min="15938" max="15938" width="7.875" style="94" customWidth="1"/>
    <col min="15939" max="15940" width="1.625" style="94" customWidth="1"/>
    <col min="15941" max="15941" width="15.125" style="94" bestFit="1" customWidth="1"/>
    <col min="15942" max="15942" width="5.375" style="94" customWidth="1"/>
    <col min="15943" max="15943" width="15.625" style="94" customWidth="1"/>
    <col min="15944" max="15944" width="10.625" style="94" customWidth="1"/>
    <col min="15945" max="15945" width="4" style="94" bestFit="1" customWidth="1"/>
    <col min="15946" max="15946" width="10.625" style="94" customWidth="1"/>
    <col min="15947" max="15947" width="15.625" style="94" customWidth="1"/>
    <col min="15948" max="15948" width="1.625" style="94" customWidth="1"/>
    <col min="15949" max="15949" width="9" style="94" customWidth="1"/>
    <col min="15950" max="15950" width="7.875" style="94" customWidth="1"/>
    <col min="15951" max="15952" width="9" style="94"/>
    <col min="15953" max="15953" width="22.625" style="94" bestFit="1" customWidth="1"/>
    <col min="15954" max="15954" width="5.875" style="94" bestFit="1" customWidth="1"/>
    <col min="15955" max="15955" width="15.125" style="94" bestFit="1" customWidth="1"/>
    <col min="15956" max="15956" width="5.375" style="94" customWidth="1"/>
    <col min="15957" max="15957" width="15.625" style="94" customWidth="1"/>
    <col min="15958" max="15958" width="10.625" style="94" customWidth="1"/>
    <col min="15959" max="15959" width="4" style="94" bestFit="1" customWidth="1"/>
    <col min="15960" max="15960" width="10.625" style="94" customWidth="1"/>
    <col min="15961" max="15961" width="15.625" style="94" customWidth="1"/>
    <col min="15962" max="15962" width="1.625" style="94" customWidth="1"/>
    <col min="15963" max="15963" width="9" style="94" customWidth="1"/>
    <col min="15964" max="15964" width="7.875" style="94" customWidth="1"/>
    <col min="15965" max="15966" width="1.625" style="94" customWidth="1"/>
    <col min="15967" max="15967" width="15.125" style="94" bestFit="1" customWidth="1"/>
    <col min="15968" max="15968" width="5.375" style="94" customWidth="1"/>
    <col min="15969" max="15969" width="15.625" style="94" customWidth="1"/>
    <col min="15970" max="15970" width="10.625" style="94" customWidth="1"/>
    <col min="15971" max="15971" width="4" style="94" bestFit="1" customWidth="1"/>
    <col min="15972" max="15972" width="10.625" style="94" customWidth="1"/>
    <col min="15973" max="15973" width="15.625" style="94" customWidth="1"/>
    <col min="15974" max="15974" width="1.625" style="94" customWidth="1"/>
    <col min="15975" max="15975" width="9" style="94" customWidth="1"/>
    <col min="15976" max="15976" width="7.875" style="94" customWidth="1"/>
    <col min="15977" max="15978" width="9" style="94"/>
    <col min="15979" max="15979" width="22.625" style="94" bestFit="1" customWidth="1"/>
    <col min="15980" max="15980" width="5.875" style="94" bestFit="1" customWidth="1"/>
    <col min="15981" max="15981" width="15.125" style="94" bestFit="1" customWidth="1"/>
    <col min="15982" max="15982" width="5.375" style="94" customWidth="1"/>
    <col min="15983" max="15983" width="15.625" style="94" customWidth="1"/>
    <col min="15984" max="15984" width="10.625" style="94" customWidth="1"/>
    <col min="15985" max="15985" width="4" style="94" bestFit="1" customWidth="1"/>
    <col min="15986" max="15986" width="10.625" style="94" customWidth="1"/>
    <col min="15987" max="15987" width="15.625" style="94" customWidth="1"/>
    <col min="15988" max="15988" width="1.625" style="94" customWidth="1"/>
    <col min="15989" max="15989" width="9" style="94" customWidth="1"/>
    <col min="15990" max="15990" width="7.875" style="94" customWidth="1"/>
    <col min="15991" max="15992" width="1.625" style="94" customWidth="1"/>
    <col min="15993" max="15993" width="15.125" style="94" bestFit="1" customWidth="1"/>
    <col min="15994" max="15994" width="5.375" style="94" customWidth="1"/>
    <col min="15995" max="15995" width="15.625" style="94" customWidth="1"/>
    <col min="15996" max="15996" width="10.625" style="94" customWidth="1"/>
    <col min="15997" max="15997" width="4" style="94" bestFit="1" customWidth="1"/>
    <col min="15998" max="15998" width="10.625" style="94" customWidth="1"/>
    <col min="15999" max="15999" width="15.625" style="94" customWidth="1"/>
    <col min="16000" max="16000" width="1.625" style="94" customWidth="1"/>
    <col min="16001" max="16001" width="9" style="94" customWidth="1"/>
    <col min="16002" max="16002" width="7.875" style="94" customWidth="1"/>
    <col min="16003" max="16003" width="9" style="94"/>
    <col min="16004" max="16004" width="9" style="94" customWidth="1"/>
    <col min="16005" max="16009" width="15.625" style="94" customWidth="1"/>
    <col min="16010" max="16010" width="9" style="94"/>
    <col min="16011" max="16011" width="23.375" style="94" customWidth="1"/>
    <col min="16012" max="16130" width="9" style="94"/>
    <col min="16131" max="16131" width="22.625" style="94" bestFit="1" customWidth="1"/>
    <col min="16132" max="16132" width="5.875" style="94" bestFit="1" customWidth="1"/>
    <col min="16133" max="16133" width="15.125" style="94" bestFit="1" customWidth="1"/>
    <col min="16134" max="16134" width="5.375" style="94" customWidth="1"/>
    <col min="16135" max="16135" width="15.625" style="94" customWidth="1"/>
    <col min="16136" max="16136" width="10.625" style="94" customWidth="1"/>
    <col min="16137" max="16137" width="4" style="94" bestFit="1" customWidth="1"/>
    <col min="16138" max="16138" width="10.625" style="94" customWidth="1"/>
    <col min="16139" max="16139" width="15.625" style="94" customWidth="1"/>
    <col min="16140" max="16140" width="1.625" style="94" customWidth="1"/>
    <col min="16141" max="16141" width="9" style="94" customWidth="1"/>
    <col min="16142" max="16142" width="7.875" style="94" customWidth="1"/>
    <col min="16143" max="16144" width="1.625" style="94" customWidth="1"/>
    <col min="16145" max="16145" width="15.125" style="94" bestFit="1" customWidth="1"/>
    <col min="16146" max="16146" width="5.375" style="94" customWidth="1"/>
    <col min="16147" max="16147" width="15.625" style="94" customWidth="1"/>
    <col min="16148" max="16148" width="10.625" style="94" customWidth="1"/>
    <col min="16149" max="16149" width="4" style="94" bestFit="1" customWidth="1"/>
    <col min="16150" max="16150" width="10.625" style="94" customWidth="1"/>
    <col min="16151" max="16151" width="15.625" style="94" customWidth="1"/>
    <col min="16152" max="16152" width="1.625" style="94" customWidth="1"/>
    <col min="16153" max="16153" width="9" style="94" customWidth="1"/>
    <col min="16154" max="16154" width="7.875" style="94" customWidth="1"/>
    <col min="16155" max="16156" width="9" style="94"/>
    <col min="16157" max="16157" width="22.625" style="94" bestFit="1" customWidth="1"/>
    <col min="16158" max="16158" width="5.875" style="94" bestFit="1" customWidth="1"/>
    <col min="16159" max="16159" width="15.125" style="94" bestFit="1" customWidth="1"/>
    <col min="16160" max="16160" width="5.375" style="94" customWidth="1"/>
    <col min="16161" max="16161" width="15.625" style="94" customWidth="1"/>
    <col min="16162" max="16162" width="10.625" style="94" customWidth="1"/>
    <col min="16163" max="16163" width="4" style="94" bestFit="1" customWidth="1"/>
    <col min="16164" max="16164" width="10.625" style="94" customWidth="1"/>
    <col min="16165" max="16165" width="15.625" style="94" customWidth="1"/>
    <col min="16166" max="16166" width="1.625" style="94" customWidth="1"/>
    <col min="16167" max="16167" width="9" style="94" customWidth="1"/>
    <col min="16168" max="16168" width="7.875" style="94" customWidth="1"/>
    <col min="16169" max="16170" width="1.625" style="94" customWidth="1"/>
    <col min="16171" max="16171" width="15.125" style="94" bestFit="1" customWidth="1"/>
    <col min="16172" max="16172" width="5.375" style="94" customWidth="1"/>
    <col min="16173" max="16173" width="15.625" style="94" customWidth="1"/>
    <col min="16174" max="16174" width="10.625" style="94" customWidth="1"/>
    <col min="16175" max="16175" width="4" style="94" bestFit="1" customWidth="1"/>
    <col min="16176" max="16176" width="10.625" style="94" customWidth="1"/>
    <col min="16177" max="16177" width="15.625" style="94" customWidth="1"/>
    <col min="16178" max="16178" width="1.625" style="94" customWidth="1"/>
    <col min="16179" max="16179" width="9" style="94" customWidth="1"/>
    <col min="16180" max="16180" width="7.875" style="94" customWidth="1"/>
    <col min="16181" max="16182" width="9" style="94"/>
    <col min="16183" max="16183" width="22.625" style="94" bestFit="1" customWidth="1"/>
    <col min="16184" max="16184" width="5.875" style="94" bestFit="1" customWidth="1"/>
    <col min="16185" max="16185" width="15.125" style="94" bestFit="1" customWidth="1"/>
    <col min="16186" max="16186" width="5.375" style="94" customWidth="1"/>
    <col min="16187" max="16187" width="15.625" style="94" customWidth="1"/>
    <col min="16188" max="16188" width="10.625" style="94" customWidth="1"/>
    <col min="16189" max="16189" width="4" style="94" bestFit="1" customWidth="1"/>
    <col min="16190" max="16190" width="10.625" style="94" customWidth="1"/>
    <col min="16191" max="16191" width="15.625" style="94" customWidth="1"/>
    <col min="16192" max="16192" width="1.625" style="94" customWidth="1"/>
    <col min="16193" max="16193" width="9" style="94" customWidth="1"/>
    <col min="16194" max="16194" width="7.875" style="94" customWidth="1"/>
    <col min="16195" max="16196" width="1.625" style="94" customWidth="1"/>
    <col min="16197" max="16197" width="15.125" style="94" bestFit="1" customWidth="1"/>
    <col min="16198" max="16198" width="5.375" style="94" customWidth="1"/>
    <col min="16199" max="16199" width="15.625" style="94" customWidth="1"/>
    <col min="16200" max="16200" width="10.625" style="94" customWidth="1"/>
    <col min="16201" max="16201" width="4" style="94" bestFit="1" customWidth="1"/>
    <col min="16202" max="16202" width="10.625" style="94" customWidth="1"/>
    <col min="16203" max="16203" width="15.625" style="94" customWidth="1"/>
    <col min="16204" max="16204" width="1.625" style="94" customWidth="1"/>
    <col min="16205" max="16205" width="9" style="94" customWidth="1"/>
    <col min="16206" max="16206" width="7.875" style="94" customWidth="1"/>
    <col min="16207" max="16208" width="9" style="94"/>
    <col min="16209" max="16209" width="22.625" style="94" bestFit="1" customWidth="1"/>
    <col min="16210" max="16210" width="5.875" style="94" bestFit="1" customWidth="1"/>
    <col min="16211" max="16211" width="15.125" style="94" bestFit="1" customWidth="1"/>
    <col min="16212" max="16212" width="5.375" style="94" customWidth="1"/>
    <col min="16213" max="16213" width="15.625" style="94" customWidth="1"/>
    <col min="16214" max="16214" width="10.625" style="94" customWidth="1"/>
    <col min="16215" max="16215" width="4" style="94" bestFit="1" customWidth="1"/>
    <col min="16216" max="16216" width="10.625" style="94" customWidth="1"/>
    <col min="16217" max="16217" width="15.625" style="94" customWidth="1"/>
    <col min="16218" max="16218" width="1.625" style="94" customWidth="1"/>
    <col min="16219" max="16219" width="9" style="94" customWidth="1"/>
    <col min="16220" max="16220" width="7.875" style="94" customWidth="1"/>
    <col min="16221" max="16222" width="1.625" style="94" customWidth="1"/>
    <col min="16223" max="16223" width="15.125" style="94" bestFit="1" customWidth="1"/>
    <col min="16224" max="16224" width="5.375" style="94" customWidth="1"/>
    <col min="16225" max="16225" width="15.625" style="94" customWidth="1"/>
    <col min="16226" max="16226" width="10.625" style="94" customWidth="1"/>
    <col min="16227" max="16227" width="4" style="94" bestFit="1" customWidth="1"/>
    <col min="16228" max="16228" width="10.625" style="94" customWidth="1"/>
    <col min="16229" max="16229" width="15.625" style="94" customWidth="1"/>
    <col min="16230" max="16230" width="1.625" style="94" customWidth="1"/>
    <col min="16231" max="16231" width="9" style="94" customWidth="1"/>
    <col min="16232" max="16232" width="7.875" style="94" customWidth="1"/>
    <col min="16233" max="16234" width="9" style="94"/>
    <col min="16235" max="16235" width="22.625" style="94" bestFit="1" customWidth="1"/>
    <col min="16236" max="16236" width="5.875" style="94" bestFit="1" customWidth="1"/>
    <col min="16237" max="16237" width="15.125" style="94" bestFit="1" customWidth="1"/>
    <col min="16238" max="16238" width="5.375" style="94" customWidth="1"/>
    <col min="16239" max="16239" width="15.625" style="94" customWidth="1"/>
    <col min="16240" max="16240" width="10.625" style="94" customWidth="1"/>
    <col min="16241" max="16241" width="4" style="94" bestFit="1" customWidth="1"/>
    <col min="16242" max="16242" width="10.625" style="94" customWidth="1"/>
    <col min="16243" max="16243" width="15.625" style="94" customWidth="1"/>
    <col min="16244" max="16244" width="1.625" style="94" customWidth="1"/>
    <col min="16245" max="16245" width="9" style="94" customWidth="1"/>
    <col min="16246" max="16246" width="7.875" style="94" customWidth="1"/>
    <col min="16247" max="16248" width="1.625" style="94" customWidth="1"/>
    <col min="16249" max="16249" width="15.125" style="94" bestFit="1" customWidth="1"/>
    <col min="16250" max="16250" width="5.375" style="94" customWidth="1"/>
    <col min="16251" max="16251" width="15.625" style="94" customWidth="1"/>
    <col min="16252" max="16252" width="10.625" style="94" customWidth="1"/>
    <col min="16253" max="16253" width="4" style="94" bestFit="1" customWidth="1"/>
    <col min="16254" max="16254" width="10.625" style="94" customWidth="1"/>
    <col min="16255" max="16255" width="15.625" style="94" customWidth="1"/>
    <col min="16256" max="16256" width="1.625" style="94" customWidth="1"/>
    <col min="16257" max="16257" width="9" style="94" customWidth="1"/>
    <col min="16258" max="16258" width="7.875" style="94" customWidth="1"/>
    <col min="16259" max="16259" width="9" style="94"/>
    <col min="16260" max="16260" width="9" style="94" customWidth="1"/>
    <col min="16261" max="16265" width="15.625" style="94" customWidth="1"/>
    <col min="16266" max="16266" width="9" style="94"/>
    <col min="16267" max="16267" width="23.375" style="94" customWidth="1"/>
    <col min="16268" max="16384" width="9" style="94"/>
  </cols>
  <sheetData>
    <row r="3" spans="2:139" ht="24">
      <c r="B3" s="95"/>
      <c r="C3" s="140" t="s">
        <v>120</v>
      </c>
      <c r="F3" s="592" t="s">
        <v>121</v>
      </c>
      <c r="G3" s="592"/>
      <c r="H3" s="592"/>
      <c r="I3" s="592"/>
      <c r="J3" s="592"/>
      <c r="K3" s="592"/>
      <c r="L3" s="592"/>
      <c r="M3" s="592"/>
      <c r="N3" s="592"/>
      <c r="R3" s="592" t="s">
        <v>121</v>
      </c>
      <c r="S3" s="592"/>
      <c r="T3" s="592"/>
      <c r="U3" s="592"/>
      <c r="V3" s="592"/>
      <c r="W3" s="592"/>
      <c r="X3" s="592"/>
      <c r="Y3" s="592"/>
      <c r="Z3" s="592"/>
      <c r="AB3" s="95"/>
      <c r="AC3" s="140" t="s">
        <v>78</v>
      </c>
      <c r="AF3" s="592" t="s">
        <v>121</v>
      </c>
      <c r="AG3" s="592"/>
      <c r="AH3" s="592"/>
      <c r="AI3" s="592"/>
      <c r="AJ3" s="592"/>
      <c r="AK3" s="592"/>
      <c r="AL3" s="592"/>
      <c r="AM3" s="592"/>
      <c r="AN3" s="592"/>
      <c r="AR3" s="592" t="s">
        <v>121</v>
      </c>
      <c r="AS3" s="592"/>
      <c r="AT3" s="592"/>
      <c r="AU3" s="592"/>
      <c r="AV3" s="592"/>
      <c r="AW3" s="592"/>
      <c r="AX3" s="592"/>
      <c r="AY3" s="592"/>
      <c r="AZ3" s="592"/>
      <c r="BB3" s="95"/>
      <c r="BC3" s="140" t="s">
        <v>79</v>
      </c>
      <c r="BF3" s="592" t="s">
        <v>121</v>
      </c>
      <c r="BG3" s="592"/>
      <c r="BH3" s="592"/>
      <c r="BI3" s="592"/>
      <c r="BJ3" s="592"/>
      <c r="BK3" s="592"/>
      <c r="BL3" s="592"/>
      <c r="BM3" s="592"/>
      <c r="BN3" s="592"/>
      <c r="BR3" s="592" t="s">
        <v>121</v>
      </c>
      <c r="BS3" s="592"/>
      <c r="BT3" s="592"/>
      <c r="BU3" s="592"/>
      <c r="BV3" s="592"/>
      <c r="BW3" s="592"/>
      <c r="BX3" s="592"/>
      <c r="BY3" s="592"/>
      <c r="BZ3" s="592"/>
      <c r="CB3" s="95"/>
      <c r="CC3" s="141" t="s">
        <v>122</v>
      </c>
      <c r="CF3" s="592" t="s">
        <v>121</v>
      </c>
      <c r="CG3" s="592"/>
      <c r="CH3" s="592"/>
      <c r="CI3" s="592"/>
      <c r="CJ3" s="592"/>
      <c r="CK3" s="592"/>
      <c r="CL3" s="592"/>
      <c r="CM3" s="592"/>
      <c r="CN3" s="592"/>
      <c r="CR3" s="592" t="s">
        <v>121</v>
      </c>
      <c r="CS3" s="592"/>
      <c r="CT3" s="592"/>
      <c r="CU3" s="592"/>
      <c r="CV3" s="592"/>
      <c r="CW3" s="592"/>
      <c r="CX3" s="592"/>
      <c r="CY3" s="592"/>
      <c r="CZ3" s="592"/>
      <c r="DB3" s="95"/>
      <c r="DC3" s="140" t="s">
        <v>109</v>
      </c>
      <c r="DF3" s="592" t="s">
        <v>121</v>
      </c>
      <c r="DG3" s="592"/>
      <c r="DH3" s="592"/>
      <c r="DI3" s="592"/>
      <c r="DJ3" s="592"/>
      <c r="DK3" s="592"/>
      <c r="DL3" s="592"/>
      <c r="DM3" s="592"/>
      <c r="DN3" s="592"/>
      <c r="DR3" s="592" t="s">
        <v>121</v>
      </c>
      <c r="DS3" s="592"/>
      <c r="DT3" s="592"/>
      <c r="DU3" s="592"/>
      <c r="DV3" s="592"/>
      <c r="DW3" s="592"/>
      <c r="DX3" s="592"/>
      <c r="DY3" s="592"/>
      <c r="DZ3" s="592"/>
    </row>
    <row r="4" spans="2:139" ht="13.5">
      <c r="B4" s="95"/>
      <c r="C4" s="142"/>
      <c r="D4" s="142"/>
      <c r="E4" s="142"/>
      <c r="F4" s="593" t="s">
        <v>123</v>
      </c>
      <c r="G4" s="594"/>
      <c r="H4" s="594"/>
      <c r="I4" s="594"/>
      <c r="J4" s="594"/>
      <c r="K4" s="594"/>
      <c r="L4" s="594"/>
      <c r="M4" s="594"/>
      <c r="N4" s="595"/>
      <c r="Q4" s="142"/>
      <c r="R4" s="593" t="s">
        <v>124</v>
      </c>
      <c r="S4" s="594"/>
      <c r="T4" s="594"/>
      <c r="U4" s="594"/>
      <c r="V4" s="594"/>
      <c r="W4" s="594"/>
      <c r="X4" s="594"/>
      <c r="Y4" s="594"/>
      <c r="Z4" s="595"/>
      <c r="AB4" s="95"/>
      <c r="AC4" s="142"/>
      <c r="AD4" s="142"/>
      <c r="AE4" s="142"/>
      <c r="AF4" s="593" t="s">
        <v>123</v>
      </c>
      <c r="AG4" s="594"/>
      <c r="AH4" s="594"/>
      <c r="AI4" s="594"/>
      <c r="AJ4" s="594"/>
      <c r="AK4" s="594"/>
      <c r="AL4" s="594"/>
      <c r="AM4" s="594"/>
      <c r="AN4" s="595"/>
      <c r="AQ4" s="142"/>
      <c r="AR4" s="593" t="s">
        <v>124</v>
      </c>
      <c r="AS4" s="594"/>
      <c r="AT4" s="594"/>
      <c r="AU4" s="594"/>
      <c r="AV4" s="594"/>
      <c r="AW4" s="594"/>
      <c r="AX4" s="594"/>
      <c r="AY4" s="594"/>
      <c r="AZ4" s="595"/>
      <c r="BB4" s="95"/>
      <c r="BC4" s="142"/>
      <c r="BD4" s="142"/>
      <c r="BE4" s="142"/>
      <c r="BF4" s="593" t="s">
        <v>123</v>
      </c>
      <c r="BG4" s="594"/>
      <c r="BH4" s="594"/>
      <c r="BI4" s="594"/>
      <c r="BJ4" s="594"/>
      <c r="BK4" s="594"/>
      <c r="BL4" s="594"/>
      <c r="BM4" s="594"/>
      <c r="BN4" s="595"/>
      <c r="BQ4" s="142"/>
      <c r="BR4" s="593" t="s">
        <v>124</v>
      </c>
      <c r="BS4" s="594"/>
      <c r="BT4" s="594"/>
      <c r="BU4" s="594"/>
      <c r="BV4" s="594"/>
      <c r="BW4" s="594"/>
      <c r="BX4" s="594"/>
      <c r="BY4" s="594"/>
      <c r="BZ4" s="595"/>
      <c r="CB4" s="95"/>
      <c r="CC4" s="142"/>
      <c r="CD4" s="142"/>
      <c r="CE4" s="142"/>
      <c r="CF4" s="593" t="s">
        <v>125</v>
      </c>
      <c r="CG4" s="594"/>
      <c r="CH4" s="594"/>
      <c r="CI4" s="594"/>
      <c r="CJ4" s="594"/>
      <c r="CK4" s="594"/>
      <c r="CL4" s="594"/>
      <c r="CM4" s="594"/>
      <c r="CN4" s="595"/>
      <c r="CQ4" s="142"/>
      <c r="CR4" s="593" t="s">
        <v>124</v>
      </c>
      <c r="CS4" s="594"/>
      <c r="CT4" s="594"/>
      <c r="CU4" s="594"/>
      <c r="CV4" s="594"/>
      <c r="CW4" s="594"/>
      <c r="CX4" s="594"/>
      <c r="CY4" s="594"/>
      <c r="CZ4" s="595"/>
      <c r="DB4" s="95"/>
      <c r="DC4" s="142"/>
      <c r="DD4" s="142"/>
      <c r="DE4" s="142"/>
      <c r="DF4" s="593" t="s">
        <v>123</v>
      </c>
      <c r="DG4" s="594"/>
      <c r="DH4" s="594"/>
      <c r="DI4" s="594"/>
      <c r="DJ4" s="594"/>
      <c r="DK4" s="594"/>
      <c r="DL4" s="594"/>
      <c r="DM4" s="594"/>
      <c r="DN4" s="595"/>
      <c r="DQ4" s="142"/>
      <c r="DR4" s="593" t="s">
        <v>124</v>
      </c>
      <c r="DS4" s="594"/>
      <c r="DT4" s="594"/>
      <c r="DU4" s="594"/>
      <c r="DV4" s="594"/>
      <c r="DW4" s="594"/>
      <c r="DX4" s="594"/>
      <c r="DY4" s="594"/>
      <c r="DZ4" s="595"/>
    </row>
    <row r="5" spans="2:139" ht="13.5">
      <c r="B5" s="95"/>
      <c r="C5" s="143" t="s">
        <v>126</v>
      </c>
      <c r="D5" s="143" t="s">
        <v>127</v>
      </c>
      <c r="E5" s="143" t="s">
        <v>128</v>
      </c>
      <c r="F5" s="596" t="s">
        <v>129</v>
      </c>
      <c r="G5" s="598" t="s">
        <v>130</v>
      </c>
      <c r="H5" s="599"/>
      <c r="I5" s="599"/>
      <c r="J5" s="599"/>
      <c r="K5" s="600"/>
      <c r="L5" s="144"/>
      <c r="M5" s="593" t="s">
        <v>131</v>
      </c>
      <c r="N5" s="595"/>
      <c r="Q5" s="143" t="s">
        <v>128</v>
      </c>
      <c r="R5" s="589" t="s">
        <v>129</v>
      </c>
      <c r="S5" s="589" t="s">
        <v>130</v>
      </c>
      <c r="T5" s="589"/>
      <c r="U5" s="589"/>
      <c r="V5" s="589"/>
      <c r="W5" s="589"/>
      <c r="X5" s="144"/>
      <c r="Y5" s="589" t="s">
        <v>131</v>
      </c>
      <c r="Z5" s="589"/>
      <c r="AB5" s="95"/>
      <c r="AC5" s="143" t="s">
        <v>126</v>
      </c>
      <c r="AD5" s="143" t="s">
        <v>127</v>
      </c>
      <c r="AE5" s="143" t="s">
        <v>128</v>
      </c>
      <c r="AF5" s="596" t="s">
        <v>129</v>
      </c>
      <c r="AG5" s="598" t="s">
        <v>130</v>
      </c>
      <c r="AH5" s="599"/>
      <c r="AI5" s="599"/>
      <c r="AJ5" s="599"/>
      <c r="AK5" s="600"/>
      <c r="AL5" s="144"/>
      <c r="AM5" s="593" t="s">
        <v>131</v>
      </c>
      <c r="AN5" s="595"/>
      <c r="AQ5" s="143" t="s">
        <v>128</v>
      </c>
      <c r="AR5" s="589" t="s">
        <v>129</v>
      </c>
      <c r="AS5" s="589" t="s">
        <v>130</v>
      </c>
      <c r="AT5" s="589"/>
      <c r="AU5" s="589"/>
      <c r="AV5" s="589"/>
      <c r="AW5" s="589"/>
      <c r="AX5" s="144"/>
      <c r="AY5" s="589" t="s">
        <v>131</v>
      </c>
      <c r="AZ5" s="589"/>
      <c r="BB5" s="95"/>
      <c r="BC5" s="143" t="s">
        <v>126</v>
      </c>
      <c r="BD5" s="143" t="s">
        <v>132</v>
      </c>
      <c r="BE5" s="143" t="s">
        <v>128</v>
      </c>
      <c r="BF5" s="596" t="s">
        <v>129</v>
      </c>
      <c r="BG5" s="598" t="s">
        <v>130</v>
      </c>
      <c r="BH5" s="599"/>
      <c r="BI5" s="599"/>
      <c r="BJ5" s="599"/>
      <c r="BK5" s="600"/>
      <c r="BL5" s="144"/>
      <c r="BM5" s="593" t="s">
        <v>131</v>
      </c>
      <c r="BN5" s="595"/>
      <c r="BQ5" s="143" t="s">
        <v>128</v>
      </c>
      <c r="BR5" s="589" t="s">
        <v>133</v>
      </c>
      <c r="BS5" s="589" t="s">
        <v>130</v>
      </c>
      <c r="BT5" s="589"/>
      <c r="BU5" s="589"/>
      <c r="BV5" s="589"/>
      <c r="BW5" s="589"/>
      <c r="BX5" s="144"/>
      <c r="BY5" s="589" t="s">
        <v>131</v>
      </c>
      <c r="BZ5" s="589"/>
      <c r="CB5" s="95"/>
      <c r="CC5" s="143" t="s">
        <v>126</v>
      </c>
      <c r="CD5" s="143" t="s">
        <v>127</v>
      </c>
      <c r="CE5" s="143" t="s">
        <v>128</v>
      </c>
      <c r="CF5" s="596" t="s">
        <v>133</v>
      </c>
      <c r="CG5" s="598" t="s">
        <v>130</v>
      </c>
      <c r="CH5" s="599"/>
      <c r="CI5" s="599"/>
      <c r="CJ5" s="599"/>
      <c r="CK5" s="600"/>
      <c r="CL5" s="144"/>
      <c r="CM5" s="593" t="s">
        <v>131</v>
      </c>
      <c r="CN5" s="595"/>
      <c r="CQ5" s="143" t="s">
        <v>128</v>
      </c>
      <c r="CR5" s="589" t="s">
        <v>133</v>
      </c>
      <c r="CS5" s="589" t="s">
        <v>130</v>
      </c>
      <c r="CT5" s="589"/>
      <c r="CU5" s="589"/>
      <c r="CV5" s="589"/>
      <c r="CW5" s="589"/>
      <c r="CX5" s="144"/>
      <c r="CY5" s="589" t="s">
        <v>131</v>
      </c>
      <c r="CZ5" s="589"/>
      <c r="DB5" s="95"/>
      <c r="DC5" s="143" t="s">
        <v>126</v>
      </c>
      <c r="DD5" s="143" t="s">
        <v>127</v>
      </c>
      <c r="DE5" s="143" t="s">
        <v>128</v>
      </c>
      <c r="DF5" s="596" t="s">
        <v>129</v>
      </c>
      <c r="DG5" s="598" t="s">
        <v>130</v>
      </c>
      <c r="DH5" s="599"/>
      <c r="DI5" s="599"/>
      <c r="DJ5" s="599"/>
      <c r="DK5" s="600"/>
      <c r="DL5" s="144"/>
      <c r="DM5" s="593" t="s">
        <v>131</v>
      </c>
      <c r="DN5" s="595"/>
      <c r="DQ5" s="143" t="s">
        <v>128</v>
      </c>
      <c r="DR5" s="589" t="s">
        <v>129</v>
      </c>
      <c r="DS5" s="589" t="s">
        <v>130</v>
      </c>
      <c r="DT5" s="589"/>
      <c r="DU5" s="589"/>
      <c r="DV5" s="589"/>
      <c r="DW5" s="589"/>
      <c r="DX5" s="144"/>
      <c r="DY5" s="589" t="s">
        <v>131</v>
      </c>
      <c r="DZ5" s="589"/>
    </row>
    <row r="6" spans="2:139" ht="14.25" thickBot="1">
      <c r="B6" s="95"/>
      <c r="C6" s="145"/>
      <c r="D6" s="145"/>
      <c r="E6" s="145"/>
      <c r="F6" s="597"/>
      <c r="G6" s="601"/>
      <c r="H6" s="602"/>
      <c r="I6" s="602"/>
      <c r="J6" s="602"/>
      <c r="K6" s="603"/>
      <c r="L6" s="146"/>
      <c r="M6" s="142" t="s">
        <v>134</v>
      </c>
      <c r="N6" s="147" t="s">
        <v>135</v>
      </c>
      <c r="Q6" s="145"/>
      <c r="R6" s="596"/>
      <c r="S6" s="596"/>
      <c r="T6" s="596"/>
      <c r="U6" s="596"/>
      <c r="V6" s="596"/>
      <c r="W6" s="596"/>
      <c r="X6" s="146"/>
      <c r="Y6" s="142" t="s">
        <v>134</v>
      </c>
      <c r="Z6" s="147" t="s">
        <v>135</v>
      </c>
      <c r="AB6" s="95"/>
      <c r="AC6" s="145"/>
      <c r="AD6" s="145"/>
      <c r="AE6" s="145"/>
      <c r="AF6" s="597"/>
      <c r="AG6" s="601"/>
      <c r="AH6" s="602"/>
      <c r="AI6" s="602"/>
      <c r="AJ6" s="602"/>
      <c r="AK6" s="603"/>
      <c r="AL6" s="146"/>
      <c r="AM6" s="142" t="s">
        <v>134</v>
      </c>
      <c r="AN6" s="147" t="s">
        <v>135</v>
      </c>
      <c r="AQ6" s="145"/>
      <c r="AR6" s="596"/>
      <c r="AS6" s="596"/>
      <c r="AT6" s="596"/>
      <c r="AU6" s="596"/>
      <c r="AV6" s="596"/>
      <c r="AW6" s="596"/>
      <c r="AX6" s="146"/>
      <c r="AY6" s="142" t="s">
        <v>134</v>
      </c>
      <c r="AZ6" s="147" t="s">
        <v>135</v>
      </c>
      <c r="BB6" s="95"/>
      <c r="BC6" s="145"/>
      <c r="BD6" s="145"/>
      <c r="BE6" s="145"/>
      <c r="BF6" s="597"/>
      <c r="BG6" s="601"/>
      <c r="BH6" s="602"/>
      <c r="BI6" s="602"/>
      <c r="BJ6" s="602"/>
      <c r="BK6" s="603"/>
      <c r="BL6" s="146"/>
      <c r="BM6" s="142" t="s">
        <v>134</v>
      </c>
      <c r="BN6" s="147" t="s">
        <v>135</v>
      </c>
      <c r="BQ6" s="145"/>
      <c r="BR6" s="596"/>
      <c r="BS6" s="596"/>
      <c r="BT6" s="596"/>
      <c r="BU6" s="596"/>
      <c r="BV6" s="596"/>
      <c r="BW6" s="596"/>
      <c r="BX6" s="146"/>
      <c r="BY6" s="142" t="s">
        <v>134</v>
      </c>
      <c r="BZ6" s="147" t="s">
        <v>135</v>
      </c>
      <c r="CB6" s="95"/>
      <c r="CC6" s="145"/>
      <c r="CD6" s="145"/>
      <c r="CE6" s="145"/>
      <c r="CF6" s="597"/>
      <c r="CG6" s="601"/>
      <c r="CH6" s="602"/>
      <c r="CI6" s="602"/>
      <c r="CJ6" s="602"/>
      <c r="CK6" s="603"/>
      <c r="CL6" s="146"/>
      <c r="CM6" s="142" t="s">
        <v>134</v>
      </c>
      <c r="CN6" s="147" t="s">
        <v>135</v>
      </c>
      <c r="CQ6" s="145"/>
      <c r="CR6" s="596"/>
      <c r="CS6" s="596"/>
      <c r="CT6" s="596"/>
      <c r="CU6" s="596"/>
      <c r="CV6" s="596"/>
      <c r="CW6" s="596"/>
      <c r="CX6" s="146"/>
      <c r="CY6" s="142" t="s">
        <v>134</v>
      </c>
      <c r="CZ6" s="147" t="s">
        <v>135</v>
      </c>
      <c r="DB6" s="95"/>
      <c r="DC6" s="145"/>
      <c r="DD6" s="145"/>
      <c r="DE6" s="145"/>
      <c r="DF6" s="597"/>
      <c r="DG6" s="601"/>
      <c r="DH6" s="602"/>
      <c r="DI6" s="602"/>
      <c r="DJ6" s="602"/>
      <c r="DK6" s="603"/>
      <c r="DL6" s="146"/>
      <c r="DM6" s="142" t="s">
        <v>134</v>
      </c>
      <c r="DN6" s="147" t="s">
        <v>135</v>
      </c>
      <c r="DQ6" s="145"/>
      <c r="DR6" s="596"/>
      <c r="DS6" s="596"/>
      <c r="DT6" s="596"/>
      <c r="DU6" s="596"/>
      <c r="DV6" s="596"/>
      <c r="DW6" s="596"/>
      <c r="DX6" s="146"/>
      <c r="DY6" s="142" t="s">
        <v>134</v>
      </c>
      <c r="DZ6" s="658" t="s">
        <v>135</v>
      </c>
    </row>
    <row r="7" spans="2:139" ht="24" customHeight="1" thickTop="1" thickBot="1">
      <c r="B7" s="148"/>
      <c r="C7" s="142"/>
      <c r="D7" s="149">
        <v>1</v>
      </c>
      <c r="E7" s="150">
        <v>0.41666666666666669</v>
      </c>
      <c r="F7" s="151">
        <v>1</v>
      </c>
      <c r="G7" s="152" t="str">
        <f>'U10  U9 リーグ星取表'!B7</f>
        <v>SAKAE</v>
      </c>
      <c r="H7" s="153"/>
      <c r="I7" s="154" t="s">
        <v>136</v>
      </c>
      <c r="J7" s="153"/>
      <c r="K7" s="152" t="str">
        <f>'U10  U9 リーグ星取表'!B9</f>
        <v>FCジェンティーレ</v>
      </c>
      <c r="L7" s="155"/>
      <c r="M7" s="156" t="s">
        <v>137</v>
      </c>
      <c r="N7" s="156" t="str">
        <f t="shared" ref="N7:N15" si="0">M7</f>
        <v>相互</v>
      </c>
      <c r="Q7" s="150">
        <v>0.41666666666666669</v>
      </c>
      <c r="R7" s="151">
        <v>1</v>
      </c>
      <c r="S7" s="157" t="str">
        <f>'U10  U9 リーグ星取表'!B35</f>
        <v>FC KAWANO</v>
      </c>
      <c r="T7" s="158"/>
      <c r="U7" s="159" t="s">
        <v>136</v>
      </c>
      <c r="V7" s="158"/>
      <c r="W7" s="157" t="str">
        <f>'U10  U9 リーグ星取表'!B37</f>
        <v>明生</v>
      </c>
      <c r="X7" s="160"/>
      <c r="Y7" s="161" t="s">
        <v>137</v>
      </c>
      <c r="Z7" s="161" t="str">
        <f t="shared" ref="Z7:Z14" si="1">Y7</f>
        <v>相互</v>
      </c>
      <c r="AB7" s="148"/>
      <c r="AC7" s="142"/>
      <c r="AD7" s="149">
        <v>1</v>
      </c>
      <c r="AE7" s="150">
        <v>0.375</v>
      </c>
      <c r="AF7" s="151">
        <v>1</v>
      </c>
      <c r="AG7" s="152" t="str">
        <f>'U10  U9 リーグ星取表'!U7</f>
        <v>アレグロッソ旭が丘</v>
      </c>
      <c r="AH7" s="153"/>
      <c r="AI7" s="154" t="s">
        <v>138</v>
      </c>
      <c r="AJ7" s="153"/>
      <c r="AK7" s="152" t="str">
        <f>'U10  U9 リーグ星取表'!U9</f>
        <v>SAKAE</v>
      </c>
      <c r="AL7" s="162"/>
      <c r="AM7" s="156" t="s">
        <v>137</v>
      </c>
      <c r="AN7" s="156" t="str">
        <f t="shared" ref="AN7:AN15" si="2">AM7</f>
        <v>相互</v>
      </c>
      <c r="AQ7" s="150">
        <v>0.375</v>
      </c>
      <c r="AR7" s="151">
        <v>1</v>
      </c>
      <c r="AS7" s="157" t="str">
        <f>'U10  U9 リーグ星取表'!U35</f>
        <v>FCジェンティーレ</v>
      </c>
      <c r="AT7" s="158"/>
      <c r="AU7" s="159" t="s">
        <v>136</v>
      </c>
      <c r="AV7" s="158"/>
      <c r="AW7" s="157" t="str">
        <f>'U10  U9 リーグ星取表'!U37</f>
        <v>明生</v>
      </c>
      <c r="AX7" s="160"/>
      <c r="AY7" s="161" t="s">
        <v>137</v>
      </c>
      <c r="AZ7" s="161" t="str">
        <f t="shared" ref="AZ7:AZ14" si="3">AY7</f>
        <v>相互</v>
      </c>
      <c r="BB7" s="148"/>
      <c r="BC7" s="142"/>
      <c r="BD7" s="149">
        <v>1</v>
      </c>
      <c r="BE7" s="150">
        <v>0.375</v>
      </c>
      <c r="BF7" s="151">
        <v>1</v>
      </c>
      <c r="BG7" s="152" t="str">
        <f>'U10  U9 リーグ星取表'!AN7</f>
        <v>FCジェンティーレ</v>
      </c>
      <c r="BH7" s="153"/>
      <c r="BI7" s="154" t="s">
        <v>136</v>
      </c>
      <c r="BJ7" s="153"/>
      <c r="BK7" s="152" t="str">
        <f>'U10  U9 リーグ星取表'!AN9</f>
        <v>アレグロッソ旭が丘</v>
      </c>
      <c r="BL7" s="155"/>
      <c r="BM7" s="156" t="s">
        <v>137</v>
      </c>
      <c r="BN7" s="156" t="str">
        <f t="shared" ref="BN7:BN15" si="4">BM7</f>
        <v>相互</v>
      </c>
      <c r="BQ7" s="150">
        <v>0.375</v>
      </c>
      <c r="BR7" s="151">
        <v>1</v>
      </c>
      <c r="BS7" s="157" t="str">
        <f>'U10  U9 リーグ星取表'!AN35</f>
        <v>SAKAE</v>
      </c>
      <c r="BT7" s="158"/>
      <c r="BU7" s="159" t="s">
        <v>138</v>
      </c>
      <c r="BV7" s="158"/>
      <c r="BW7" s="157" t="str">
        <f>'U10  U9 リーグ星取表'!AN37</f>
        <v>明生</v>
      </c>
      <c r="BX7" s="160"/>
      <c r="BY7" s="161" t="s">
        <v>137</v>
      </c>
      <c r="BZ7" s="161" t="str">
        <f t="shared" ref="BZ7:BZ14" si="5">BY7</f>
        <v>相互</v>
      </c>
      <c r="CB7" s="148"/>
      <c r="CC7" s="142"/>
      <c r="CD7" s="149">
        <v>1</v>
      </c>
      <c r="CE7" s="150">
        <v>0.375</v>
      </c>
      <c r="CF7" s="151">
        <v>1</v>
      </c>
      <c r="CG7" s="152" t="str">
        <f>'U10  U9 リーグ星取表'!BG7</f>
        <v>SAKAE</v>
      </c>
      <c r="CH7" s="153"/>
      <c r="CI7" s="154" t="s">
        <v>138</v>
      </c>
      <c r="CJ7" s="153"/>
      <c r="CK7" s="152" t="str">
        <f>'U10  U9 リーグ星取表'!BG9</f>
        <v>アレグロッソ旭が丘</v>
      </c>
      <c r="CL7" s="155"/>
      <c r="CM7" s="156" t="s">
        <v>137</v>
      </c>
      <c r="CN7" s="156" t="str">
        <f t="shared" ref="CN7:CN15" si="6">CM7</f>
        <v>相互</v>
      </c>
      <c r="CQ7" s="150">
        <v>0.375</v>
      </c>
      <c r="CR7" s="151">
        <v>1</v>
      </c>
      <c r="CS7" s="157" t="str">
        <f>'U10  U9 リーグ星取表'!BG35</f>
        <v>FCジェンティーレ</v>
      </c>
      <c r="CT7" s="158"/>
      <c r="CU7" s="159" t="s">
        <v>139</v>
      </c>
      <c r="CV7" s="158"/>
      <c r="CW7" s="157" t="str">
        <f>'U10  U9 リーグ星取表'!BG37</f>
        <v>愛宕</v>
      </c>
      <c r="CX7" s="160"/>
      <c r="CY7" s="161" t="s">
        <v>137</v>
      </c>
      <c r="CZ7" s="161" t="str">
        <f t="shared" ref="CZ7:CZ14" si="7">CY7</f>
        <v>相互</v>
      </c>
      <c r="DB7" s="148"/>
      <c r="DC7" s="142"/>
      <c r="DD7" s="149">
        <v>1</v>
      </c>
      <c r="DE7" s="150">
        <v>0.375</v>
      </c>
      <c r="DF7" s="151">
        <v>1</v>
      </c>
      <c r="DG7" s="152" t="str">
        <f>'U10  U9 リーグ星取表'!BZ7</f>
        <v>FCジェンティーレ</v>
      </c>
      <c r="DH7" s="153"/>
      <c r="DI7" s="154" t="s">
        <v>139</v>
      </c>
      <c r="DJ7" s="153"/>
      <c r="DK7" s="152" t="str">
        <f>'U10  U9 リーグ星取表'!BZ9</f>
        <v>アレグロッソ旭が丘</v>
      </c>
      <c r="DL7" s="155"/>
      <c r="DM7" s="156" t="s">
        <v>137</v>
      </c>
      <c r="DN7" s="156" t="str">
        <f t="shared" ref="DN7:DN15" si="8">DM7</f>
        <v>相互</v>
      </c>
      <c r="DQ7" s="150">
        <v>0.375</v>
      </c>
      <c r="DR7" s="657">
        <v>1</v>
      </c>
      <c r="DS7" s="664" t="str">
        <f>'U10  U9 リーグ星取表'!BZ35</f>
        <v>SAKAE</v>
      </c>
      <c r="DT7" s="665"/>
      <c r="DU7" s="666" t="s">
        <v>139</v>
      </c>
      <c r="DV7" s="665"/>
      <c r="DW7" s="667" t="s">
        <v>598</v>
      </c>
      <c r="DX7" s="668"/>
      <c r="DY7" s="669" t="s">
        <v>137</v>
      </c>
      <c r="DZ7" s="670" t="str">
        <f t="shared" ref="DZ7:DZ16" si="9">DY7</f>
        <v>相互</v>
      </c>
      <c r="EB7" s="127" t="s">
        <v>140</v>
      </c>
      <c r="EC7" s="127" t="s">
        <v>141</v>
      </c>
      <c r="ED7" s="127" t="s">
        <v>142</v>
      </c>
      <c r="EE7" s="127" t="s">
        <v>143</v>
      </c>
      <c r="EF7" s="127" t="s">
        <v>144</v>
      </c>
      <c r="EG7" s="127" t="s">
        <v>145</v>
      </c>
      <c r="EI7" s="163" t="s">
        <v>146</v>
      </c>
    </row>
    <row r="8" spans="2:139" ht="27" thickTop="1" thickBot="1">
      <c r="B8" s="164"/>
      <c r="C8" s="143"/>
      <c r="D8" s="149">
        <v>2</v>
      </c>
      <c r="E8" s="150">
        <v>0.44791666666666669</v>
      </c>
      <c r="F8" s="151">
        <v>2</v>
      </c>
      <c r="G8" s="165" t="str">
        <f>'U10  U9 リーグ星取表'!B16</f>
        <v>国府</v>
      </c>
      <c r="H8" s="166"/>
      <c r="I8" s="159" t="s">
        <v>138</v>
      </c>
      <c r="J8" s="166"/>
      <c r="K8" s="165" t="str">
        <f>'U10  U9 リーグ星取表'!B18</f>
        <v>稲生</v>
      </c>
      <c r="L8" s="160"/>
      <c r="M8" s="167" t="s">
        <v>137</v>
      </c>
      <c r="N8" s="167" t="str">
        <f t="shared" si="0"/>
        <v>相互</v>
      </c>
      <c r="Q8" s="150">
        <v>0.44791666666666669</v>
      </c>
      <c r="R8" s="151">
        <v>2</v>
      </c>
      <c r="S8" s="165" t="str">
        <f>'U10  U9 リーグ星取表'!B44</f>
        <v xml:space="preserve"> i &amp; K</v>
      </c>
      <c r="T8" s="166"/>
      <c r="U8" s="159" t="s">
        <v>139</v>
      </c>
      <c r="V8" s="166"/>
      <c r="W8" s="165" t="str">
        <f>'U10  U9 リーグ星取表'!B46</f>
        <v>箕田WSC</v>
      </c>
      <c r="X8" s="160"/>
      <c r="Y8" s="167" t="s">
        <v>137</v>
      </c>
      <c r="Z8" s="167" t="str">
        <f t="shared" si="1"/>
        <v>相互</v>
      </c>
      <c r="AB8" s="164"/>
      <c r="AC8" s="143"/>
      <c r="AD8" s="149">
        <v>2</v>
      </c>
      <c r="AE8" s="150">
        <v>0.40625</v>
      </c>
      <c r="AF8" s="151">
        <v>2</v>
      </c>
      <c r="AG8" s="165" t="str">
        <f>'U10  U9 リーグ星取表'!U16</f>
        <v>グランビーノ鈴峰</v>
      </c>
      <c r="AH8" s="166"/>
      <c r="AI8" s="159" t="s">
        <v>139</v>
      </c>
      <c r="AJ8" s="166"/>
      <c r="AK8" s="165" t="str">
        <f>'U10  U9 リーグ星取表'!U18</f>
        <v>国府</v>
      </c>
      <c r="AL8" s="160"/>
      <c r="AM8" s="167" t="s">
        <v>137</v>
      </c>
      <c r="AN8" s="167" t="str">
        <f t="shared" si="2"/>
        <v>相互</v>
      </c>
      <c r="AQ8" s="150">
        <v>0.40625</v>
      </c>
      <c r="AR8" s="151">
        <v>2</v>
      </c>
      <c r="AS8" s="165" t="str">
        <f>'U10  U9 リーグ星取表'!U44</f>
        <v>FC KAWANO</v>
      </c>
      <c r="AT8" s="166"/>
      <c r="AU8" s="159" t="s">
        <v>139</v>
      </c>
      <c r="AV8" s="166"/>
      <c r="AW8" s="165" t="str">
        <f>'U10  U9 リーグ星取表'!U46</f>
        <v>SOUTOKU</v>
      </c>
      <c r="AX8" s="160"/>
      <c r="AY8" s="167" t="s">
        <v>137</v>
      </c>
      <c r="AZ8" s="167" t="str">
        <f t="shared" si="3"/>
        <v>相互</v>
      </c>
      <c r="BB8" s="164"/>
      <c r="BC8" s="143"/>
      <c r="BD8" s="149">
        <v>2</v>
      </c>
      <c r="BE8" s="150">
        <v>0.40625</v>
      </c>
      <c r="BF8" s="151">
        <v>2</v>
      </c>
      <c r="BG8" s="165" t="str">
        <f>'U10  U9 リーグ星取表'!AN16</f>
        <v>バレンティア白鳥</v>
      </c>
      <c r="BH8" s="166"/>
      <c r="BI8" s="159" t="s">
        <v>139</v>
      </c>
      <c r="BJ8" s="166"/>
      <c r="BK8" s="165" t="str">
        <f>'U10  U9 リーグ星取表'!AN18</f>
        <v>鼓白</v>
      </c>
      <c r="BL8" s="160"/>
      <c r="BM8" s="167" t="s">
        <v>137</v>
      </c>
      <c r="BN8" s="167" t="str">
        <f t="shared" si="4"/>
        <v>相互</v>
      </c>
      <c r="BQ8" s="150">
        <v>0.40625</v>
      </c>
      <c r="BR8" s="151">
        <v>2</v>
      </c>
      <c r="BS8" s="165" t="str">
        <f>'U10  U9 リーグ星取表'!AN44</f>
        <v xml:space="preserve"> i &amp; K</v>
      </c>
      <c r="BT8" s="166"/>
      <c r="BU8" s="159" t="s">
        <v>138</v>
      </c>
      <c r="BV8" s="166"/>
      <c r="BW8" s="165" t="str">
        <f>'U10  U9 リーグ星取表'!AN46</f>
        <v>FC KAWANO</v>
      </c>
      <c r="BX8" s="160"/>
      <c r="BY8" s="167" t="s">
        <v>137</v>
      </c>
      <c r="BZ8" s="167" t="str">
        <f t="shared" si="5"/>
        <v>相互</v>
      </c>
      <c r="CB8" s="164"/>
      <c r="CC8" s="143"/>
      <c r="CD8" s="149">
        <v>2</v>
      </c>
      <c r="CE8" s="150">
        <v>0.40625</v>
      </c>
      <c r="CF8" s="151">
        <v>2</v>
      </c>
      <c r="CG8" s="165" t="str">
        <f>'U10  U9 リーグ星取表'!BG16</f>
        <v>グランビーノ鈴峰</v>
      </c>
      <c r="CH8" s="166"/>
      <c r="CI8" s="159" t="s">
        <v>139</v>
      </c>
      <c r="CJ8" s="166"/>
      <c r="CK8" s="165" t="str">
        <f>'U10  U9 リーグ星取表'!BG18</f>
        <v>鼓白</v>
      </c>
      <c r="CL8" s="160"/>
      <c r="CM8" s="167" t="s">
        <v>137</v>
      </c>
      <c r="CN8" s="167" t="str">
        <f t="shared" si="6"/>
        <v>相互</v>
      </c>
      <c r="CQ8" s="150">
        <v>0.40625</v>
      </c>
      <c r="CR8" s="151">
        <v>2</v>
      </c>
      <c r="CS8" s="165" t="str">
        <f>'U10  U9 リーグ星取表'!BG44</f>
        <v>明生</v>
      </c>
      <c r="CT8" s="166"/>
      <c r="CU8" s="159" t="s">
        <v>138</v>
      </c>
      <c r="CV8" s="166"/>
      <c r="CW8" s="165" t="str">
        <f>'U10  U9 リーグ星取表'!BG46</f>
        <v>玉垣</v>
      </c>
      <c r="CX8" s="160"/>
      <c r="CY8" s="167" t="s">
        <v>137</v>
      </c>
      <c r="CZ8" s="167" t="str">
        <f t="shared" si="7"/>
        <v>相互</v>
      </c>
      <c r="DB8" s="164"/>
      <c r="DC8" s="179" t="s">
        <v>593</v>
      </c>
      <c r="DD8" s="149">
        <v>2</v>
      </c>
      <c r="DE8" s="150">
        <v>0.40625</v>
      </c>
      <c r="DF8" s="151">
        <v>2</v>
      </c>
      <c r="DG8" s="165" t="str">
        <f>'U10  U9 リーグ星取表'!BZ16</f>
        <v>YFT</v>
      </c>
      <c r="DH8" s="166"/>
      <c r="DI8" s="159" t="s">
        <v>138</v>
      </c>
      <c r="DJ8" s="166"/>
      <c r="DK8" s="165" t="str">
        <f>'U10  U9 リーグ星取表'!BZ18</f>
        <v>国府</v>
      </c>
      <c r="DL8" s="160"/>
      <c r="DM8" s="167" t="s">
        <v>137</v>
      </c>
      <c r="DN8" s="167" t="str">
        <f t="shared" si="8"/>
        <v>相互</v>
      </c>
      <c r="DQ8" s="150">
        <v>0.40625</v>
      </c>
      <c r="DR8" s="151">
        <v>2</v>
      </c>
      <c r="DS8" s="672" t="str">
        <f>'U10  U9 リーグ星取表'!BZ44</f>
        <v>FC KAWANO</v>
      </c>
      <c r="DT8" s="660"/>
      <c r="DU8" s="673" t="s">
        <v>139</v>
      </c>
      <c r="DV8" s="660"/>
      <c r="DW8" s="672" t="str">
        <f>'U10  U9 リーグ星取表'!BZ46</f>
        <v>玉垣</v>
      </c>
      <c r="DX8" s="662"/>
      <c r="DY8" s="674" t="s">
        <v>137</v>
      </c>
      <c r="DZ8" s="674" t="str">
        <f t="shared" si="9"/>
        <v>相互</v>
      </c>
      <c r="EB8" s="127" t="s">
        <v>147</v>
      </c>
      <c r="EC8" s="168" t="s">
        <v>148</v>
      </c>
      <c r="ED8" s="127" t="s">
        <v>149</v>
      </c>
      <c r="EE8" s="169" t="s">
        <v>150</v>
      </c>
      <c r="EF8" s="127" t="s">
        <v>151</v>
      </c>
      <c r="EG8" s="128" t="s">
        <v>152</v>
      </c>
      <c r="EI8" s="163" t="s">
        <v>153</v>
      </c>
    </row>
    <row r="9" spans="2:139" ht="25.5" thickTop="1" thickBot="1">
      <c r="B9" s="95"/>
      <c r="C9" s="170" t="s">
        <v>154</v>
      </c>
      <c r="D9" s="171">
        <v>3</v>
      </c>
      <c r="E9" s="172">
        <v>0.47916666666666669</v>
      </c>
      <c r="F9" s="173">
        <v>3</v>
      </c>
      <c r="G9" s="174" t="str">
        <f>'U10  U9 リーグ星取表'!B25</f>
        <v>鼓白</v>
      </c>
      <c r="H9" s="175"/>
      <c r="I9" s="176" t="s">
        <v>139</v>
      </c>
      <c r="J9" s="175"/>
      <c r="K9" s="174" t="str">
        <f>'U10  U9 リーグ星取表'!B27</f>
        <v>亀山</v>
      </c>
      <c r="L9" s="177"/>
      <c r="M9" s="178" t="s">
        <v>137</v>
      </c>
      <c r="N9" s="178" t="str">
        <f t="shared" si="0"/>
        <v>相互</v>
      </c>
      <c r="Q9" s="172">
        <v>0.47916666666666669</v>
      </c>
      <c r="R9" s="173">
        <v>3</v>
      </c>
      <c r="S9" s="157" t="str">
        <f>S7</f>
        <v>FC KAWANO</v>
      </c>
      <c r="T9" s="158"/>
      <c r="U9" s="159" t="s">
        <v>139</v>
      </c>
      <c r="V9" s="158"/>
      <c r="W9" s="157" t="str">
        <f>'U10  U9 リーグ星取表'!B39</f>
        <v>アレグロッソ旭が丘</v>
      </c>
      <c r="X9" s="160"/>
      <c r="Y9" s="161" t="s">
        <v>137</v>
      </c>
      <c r="Z9" s="161" t="str">
        <f t="shared" si="1"/>
        <v>相互</v>
      </c>
      <c r="AB9" s="95"/>
      <c r="AC9" s="179" t="s">
        <v>155</v>
      </c>
      <c r="AD9" s="171">
        <v>3</v>
      </c>
      <c r="AE9" s="172">
        <v>0.4375</v>
      </c>
      <c r="AF9" s="173">
        <v>3</v>
      </c>
      <c r="AG9" s="174" t="str">
        <f>'U10  U9 リーグ星取表'!U25</f>
        <v>稲生</v>
      </c>
      <c r="AH9" s="175"/>
      <c r="AI9" s="176" t="s">
        <v>156</v>
      </c>
      <c r="AJ9" s="175"/>
      <c r="AK9" s="174" t="str">
        <f>'U10  U9 リーグ星取表'!U27</f>
        <v>亀山</v>
      </c>
      <c r="AL9" s="177"/>
      <c r="AM9" s="178" t="s">
        <v>137</v>
      </c>
      <c r="AN9" s="178" t="str">
        <f t="shared" si="2"/>
        <v>相互</v>
      </c>
      <c r="AQ9" s="172">
        <v>0.4375</v>
      </c>
      <c r="AR9" s="173">
        <v>3</v>
      </c>
      <c r="AS9" s="157" t="str">
        <f>AS7</f>
        <v>FCジェンティーレ</v>
      </c>
      <c r="AT9" s="158"/>
      <c r="AU9" s="159" t="s">
        <v>138</v>
      </c>
      <c r="AV9" s="158"/>
      <c r="AW9" s="157" t="str">
        <f>'U10  U9 リーグ星取表'!U39</f>
        <v xml:space="preserve"> i &amp; K</v>
      </c>
      <c r="AX9" s="160"/>
      <c r="AY9" s="161" t="s">
        <v>137</v>
      </c>
      <c r="AZ9" s="161" t="str">
        <f t="shared" si="3"/>
        <v>相互</v>
      </c>
      <c r="BB9" s="95"/>
      <c r="BC9" s="180" t="s">
        <v>157</v>
      </c>
      <c r="BD9" s="171">
        <v>3</v>
      </c>
      <c r="BE9" s="172">
        <v>0.4375</v>
      </c>
      <c r="BF9" s="173">
        <v>3</v>
      </c>
      <c r="BG9" s="174" t="str">
        <f>'U10  U9 リーグ星取表'!AN25</f>
        <v>国府</v>
      </c>
      <c r="BH9" s="175"/>
      <c r="BI9" s="176" t="s">
        <v>138</v>
      </c>
      <c r="BJ9" s="175"/>
      <c r="BK9" s="174" t="str">
        <f>'U10  U9 リーグ星取表'!AN27</f>
        <v>亀山</v>
      </c>
      <c r="BL9" s="177"/>
      <c r="BM9" s="178" t="s">
        <v>137</v>
      </c>
      <c r="BN9" s="178" t="str">
        <f t="shared" si="4"/>
        <v>相互</v>
      </c>
      <c r="BQ9" s="172">
        <v>0.4375</v>
      </c>
      <c r="BR9" s="173">
        <v>3</v>
      </c>
      <c r="BS9" s="157" t="str">
        <f>BS7</f>
        <v>SAKAE</v>
      </c>
      <c r="BT9" s="158"/>
      <c r="BU9" s="159" t="s">
        <v>138</v>
      </c>
      <c r="BV9" s="158"/>
      <c r="BW9" s="181" t="str">
        <f>'U10  U9 リーグ星取表'!AN39</f>
        <v>愛宕</v>
      </c>
      <c r="BX9" s="160"/>
      <c r="BY9" s="182" t="s">
        <v>137</v>
      </c>
      <c r="BZ9" s="182" t="str">
        <f t="shared" si="5"/>
        <v>相互</v>
      </c>
      <c r="CB9" s="95"/>
      <c r="CC9" s="183">
        <v>45990</v>
      </c>
      <c r="CD9" s="171">
        <v>3</v>
      </c>
      <c r="CE9" s="172">
        <v>0.4375</v>
      </c>
      <c r="CF9" s="173">
        <v>3</v>
      </c>
      <c r="CG9" s="174" t="str">
        <f>'U10  U9 リーグ星取表'!BG25</f>
        <v>バレンティア白鳥</v>
      </c>
      <c r="CH9" s="175"/>
      <c r="CI9" s="176" t="s">
        <v>138</v>
      </c>
      <c r="CJ9" s="175"/>
      <c r="CK9" s="174" t="str">
        <f>'U10  U9 リーグ星取表'!BG27</f>
        <v>亀山</v>
      </c>
      <c r="CL9" s="177"/>
      <c r="CM9" s="178" t="s">
        <v>137</v>
      </c>
      <c r="CN9" s="178" t="str">
        <f t="shared" si="6"/>
        <v>相互</v>
      </c>
      <c r="CQ9" s="172">
        <v>0.4375</v>
      </c>
      <c r="CR9" s="173">
        <v>3</v>
      </c>
      <c r="CS9" s="157" t="str">
        <f>CS7</f>
        <v>FCジェンティーレ</v>
      </c>
      <c r="CT9" s="158"/>
      <c r="CU9" s="159" t="s">
        <v>138</v>
      </c>
      <c r="CV9" s="158"/>
      <c r="CW9" s="157" t="str">
        <f>'U10  U9 リーグ星取表'!BG39</f>
        <v>FC KAWANO</v>
      </c>
      <c r="CX9" s="160"/>
      <c r="CY9" s="161" t="s">
        <v>137</v>
      </c>
      <c r="CZ9" s="161" t="str">
        <f t="shared" si="7"/>
        <v>相互</v>
      </c>
      <c r="DB9" s="95"/>
      <c r="DC9" s="179" t="s">
        <v>159</v>
      </c>
      <c r="DD9" s="171">
        <v>3</v>
      </c>
      <c r="DE9" s="172">
        <v>0.4375</v>
      </c>
      <c r="DF9" s="173">
        <v>3</v>
      </c>
      <c r="DG9" s="174" t="str">
        <f>'U10  U9 リーグ星取表'!BZ25</f>
        <v>鼓白</v>
      </c>
      <c r="DH9" s="175"/>
      <c r="DI9" s="176" t="s">
        <v>138</v>
      </c>
      <c r="DJ9" s="175"/>
      <c r="DK9" s="174" t="str">
        <f>'U10  U9 リーグ星取表'!BZ27</f>
        <v>バレンティア白鳥</v>
      </c>
      <c r="DL9" s="177"/>
      <c r="DM9" s="178" t="s">
        <v>137</v>
      </c>
      <c r="DN9" s="178" t="str">
        <f t="shared" si="8"/>
        <v>相互</v>
      </c>
      <c r="DQ9" s="172">
        <v>0.4375</v>
      </c>
      <c r="DR9" s="671">
        <v>3</v>
      </c>
      <c r="DS9" s="664" t="str">
        <f>DS7</f>
        <v>SAKAE</v>
      </c>
      <c r="DT9" s="675"/>
      <c r="DU9" s="676" t="s">
        <v>138</v>
      </c>
      <c r="DV9" s="675"/>
      <c r="DW9" s="677" t="s">
        <v>600</v>
      </c>
      <c r="DX9" s="668"/>
      <c r="DY9" s="669" t="s">
        <v>137</v>
      </c>
      <c r="DZ9" s="670" t="str">
        <f t="shared" si="9"/>
        <v>相互</v>
      </c>
      <c r="EB9" s="127" t="s">
        <v>78</v>
      </c>
      <c r="EC9" s="184" t="s">
        <v>160</v>
      </c>
      <c r="ED9" s="185" t="s">
        <v>161</v>
      </c>
      <c r="EE9" s="169" t="s">
        <v>162</v>
      </c>
      <c r="EF9" s="186" t="s">
        <v>163</v>
      </c>
      <c r="EG9" s="187" t="s">
        <v>164</v>
      </c>
      <c r="EI9" s="188" t="s">
        <v>165</v>
      </c>
    </row>
    <row r="10" spans="2:139" ht="26.25" thickTop="1">
      <c r="B10" s="95"/>
      <c r="C10" s="189" t="s">
        <v>166</v>
      </c>
      <c r="D10" s="171">
        <v>4</v>
      </c>
      <c r="E10" s="172">
        <v>0.51041666666666663</v>
      </c>
      <c r="F10" s="173">
        <v>4</v>
      </c>
      <c r="G10" s="152" t="str">
        <f>G7</f>
        <v>SAKAE</v>
      </c>
      <c r="H10" s="153"/>
      <c r="I10" s="154" t="s">
        <v>139</v>
      </c>
      <c r="J10" s="153"/>
      <c r="K10" s="152" t="str">
        <f>'U10  U9 リーグ星取表'!B11</f>
        <v>グランビーノ鈴峰</v>
      </c>
      <c r="L10" s="155"/>
      <c r="M10" s="156" t="s">
        <v>137</v>
      </c>
      <c r="N10" s="156" t="str">
        <f t="shared" si="0"/>
        <v>相互</v>
      </c>
      <c r="Q10" s="172">
        <v>0.51041666666666663</v>
      </c>
      <c r="R10" s="173">
        <v>4</v>
      </c>
      <c r="S10" s="165" t="str">
        <f>S8</f>
        <v xml:space="preserve"> i &amp; K</v>
      </c>
      <c r="T10" s="166"/>
      <c r="U10" s="159" t="s">
        <v>138</v>
      </c>
      <c r="V10" s="166"/>
      <c r="W10" s="165" t="str">
        <f>'U10  U9 リーグ星取表'!B48</f>
        <v>SOUTOKU</v>
      </c>
      <c r="X10" s="146"/>
      <c r="Y10" s="167" t="s">
        <v>137</v>
      </c>
      <c r="Z10" s="167" t="str">
        <f t="shared" si="1"/>
        <v>相互</v>
      </c>
      <c r="AB10" s="95"/>
      <c r="AC10" s="189" t="s">
        <v>166</v>
      </c>
      <c r="AD10" s="171">
        <v>4</v>
      </c>
      <c r="AE10" s="172">
        <v>0.46875</v>
      </c>
      <c r="AF10" s="173">
        <v>4</v>
      </c>
      <c r="AG10" s="152" t="str">
        <f>AG7</f>
        <v>アレグロッソ旭が丘</v>
      </c>
      <c r="AH10" s="153"/>
      <c r="AI10" s="154" t="s">
        <v>156</v>
      </c>
      <c r="AJ10" s="153"/>
      <c r="AK10" s="152" t="str">
        <f>'U10  U9 リーグ星取表'!U11</f>
        <v>バレンティア白鳥</v>
      </c>
      <c r="AL10" s="162"/>
      <c r="AM10" s="156" t="s">
        <v>137</v>
      </c>
      <c r="AN10" s="156" t="str">
        <f t="shared" si="2"/>
        <v>相互</v>
      </c>
      <c r="AQ10" s="172">
        <v>0.46875</v>
      </c>
      <c r="AR10" s="173">
        <v>4</v>
      </c>
      <c r="AS10" s="165" t="str">
        <f>AS8</f>
        <v>FC KAWANO</v>
      </c>
      <c r="AT10" s="166"/>
      <c r="AU10" s="159" t="s">
        <v>156</v>
      </c>
      <c r="AV10" s="166"/>
      <c r="AW10" s="165" t="str">
        <f>'U10  U9 リーグ星取表'!U48</f>
        <v>愛宕</v>
      </c>
      <c r="AX10" s="146"/>
      <c r="AY10" s="167" t="s">
        <v>137</v>
      </c>
      <c r="AZ10" s="167" t="str">
        <f t="shared" si="3"/>
        <v>相互</v>
      </c>
      <c r="BB10" s="95"/>
      <c r="BC10" s="190" t="s">
        <v>166</v>
      </c>
      <c r="BD10" s="171">
        <v>4</v>
      </c>
      <c r="BE10" s="172">
        <v>0.46875</v>
      </c>
      <c r="BF10" s="173">
        <v>4</v>
      </c>
      <c r="BG10" s="152" t="str">
        <f>BG7</f>
        <v>FCジェンティーレ</v>
      </c>
      <c r="BH10" s="153"/>
      <c r="BI10" s="154" t="s">
        <v>138</v>
      </c>
      <c r="BJ10" s="153"/>
      <c r="BK10" s="152" t="str">
        <f>'U10  U9 リーグ星取表'!AN11</f>
        <v>グランビーノ鈴峰</v>
      </c>
      <c r="BL10" s="155"/>
      <c r="BM10" s="156" t="s">
        <v>137</v>
      </c>
      <c r="BN10" s="156" t="str">
        <f t="shared" si="4"/>
        <v>相互</v>
      </c>
      <c r="BQ10" s="172">
        <v>0.46875</v>
      </c>
      <c r="BR10" s="173">
        <v>4</v>
      </c>
      <c r="BS10" s="165" t="str">
        <f>BS8</f>
        <v xml:space="preserve"> i &amp; K</v>
      </c>
      <c r="BT10" s="166"/>
      <c r="BU10" s="159" t="s">
        <v>156</v>
      </c>
      <c r="BV10" s="166"/>
      <c r="BW10" s="165" t="str">
        <f>'U10  U9 リーグ星取表'!AN48</f>
        <v>玉垣</v>
      </c>
      <c r="BX10" s="146"/>
      <c r="BY10" s="167" t="s">
        <v>137</v>
      </c>
      <c r="BZ10" s="167" t="str">
        <f t="shared" si="5"/>
        <v>相互</v>
      </c>
      <c r="CB10" s="95"/>
      <c r="CC10" s="190" t="s">
        <v>166</v>
      </c>
      <c r="CD10" s="171">
        <v>4</v>
      </c>
      <c r="CE10" s="172">
        <v>0.46875</v>
      </c>
      <c r="CF10" s="173">
        <v>4</v>
      </c>
      <c r="CG10" s="152" t="str">
        <f>CG7</f>
        <v>SAKAE</v>
      </c>
      <c r="CH10" s="153"/>
      <c r="CI10" s="154" t="s">
        <v>138</v>
      </c>
      <c r="CJ10" s="153"/>
      <c r="CK10" s="152" t="str">
        <f>'U10  U9 リーグ星取表'!BG11</f>
        <v>YFT</v>
      </c>
      <c r="CL10" s="155"/>
      <c r="CM10" s="156" t="s">
        <v>137</v>
      </c>
      <c r="CN10" s="156" t="str">
        <f t="shared" si="6"/>
        <v>相互</v>
      </c>
      <c r="CQ10" s="172">
        <v>0.46875</v>
      </c>
      <c r="CR10" s="173">
        <v>4</v>
      </c>
      <c r="CS10" s="165" t="str">
        <f>CS8</f>
        <v>明生</v>
      </c>
      <c r="CT10" s="166"/>
      <c r="CU10" s="159" t="s">
        <v>138</v>
      </c>
      <c r="CV10" s="166"/>
      <c r="CW10" s="165" t="str">
        <f>'U10  U9 リーグ星取表'!BG48</f>
        <v>SOUTOKU</v>
      </c>
      <c r="CX10" s="146"/>
      <c r="CY10" s="167" t="s">
        <v>137</v>
      </c>
      <c r="CZ10" s="167" t="str">
        <f t="shared" si="7"/>
        <v>相互</v>
      </c>
      <c r="DB10" s="95"/>
      <c r="DC10" s="189" t="s">
        <v>166</v>
      </c>
      <c r="DD10" s="171">
        <v>4</v>
      </c>
      <c r="DE10" s="172">
        <v>0.46875</v>
      </c>
      <c r="DF10" s="173">
        <v>4</v>
      </c>
      <c r="DG10" s="152" t="str">
        <f>DG7</f>
        <v>FCジェンティーレ</v>
      </c>
      <c r="DH10" s="153"/>
      <c r="DI10" s="154" t="s">
        <v>138</v>
      </c>
      <c r="DJ10" s="153"/>
      <c r="DK10" s="152" t="str">
        <f>'U10  U9 リーグ星取表'!BZ11</f>
        <v>グランビーノ鈴峰</v>
      </c>
      <c r="DL10" s="155"/>
      <c r="DM10" s="156" t="s">
        <v>137</v>
      </c>
      <c r="DN10" s="156" t="str">
        <f t="shared" si="8"/>
        <v>相互</v>
      </c>
      <c r="DQ10" s="172">
        <v>0.46875</v>
      </c>
      <c r="DR10" s="173">
        <v>4</v>
      </c>
      <c r="DS10" s="659" t="str">
        <f>DS8</f>
        <v>FC KAWANO</v>
      </c>
      <c r="DT10" s="660"/>
      <c r="DU10" s="661" t="s">
        <v>138</v>
      </c>
      <c r="DV10" s="660"/>
      <c r="DW10" s="659" t="str">
        <f>'U10  U9 リーグ星取表'!BZ48</f>
        <v xml:space="preserve"> i &amp; K</v>
      </c>
      <c r="DX10" s="146"/>
      <c r="DY10" s="663" t="s">
        <v>137</v>
      </c>
      <c r="DZ10" s="663" t="str">
        <f t="shared" si="9"/>
        <v>相互</v>
      </c>
      <c r="EB10" s="127" t="s">
        <v>167</v>
      </c>
      <c r="EC10" s="191" t="s">
        <v>168</v>
      </c>
      <c r="ED10" s="127" t="s">
        <v>169</v>
      </c>
      <c r="EE10" s="192" t="s">
        <v>170</v>
      </c>
      <c r="EF10" s="193" t="s">
        <v>171</v>
      </c>
      <c r="EG10" s="194" t="s">
        <v>172</v>
      </c>
      <c r="EI10" s="188" t="s">
        <v>160</v>
      </c>
    </row>
    <row r="11" spans="2:139" ht="26.25" thickBot="1">
      <c r="B11" s="95"/>
      <c r="C11" s="195"/>
      <c r="D11" s="171">
        <v>5</v>
      </c>
      <c r="E11" s="172">
        <v>0.54166666666666663</v>
      </c>
      <c r="F11" s="173">
        <v>5</v>
      </c>
      <c r="G11" s="165" t="str">
        <f>G8</f>
        <v>国府</v>
      </c>
      <c r="H11" s="166"/>
      <c r="I11" s="159" t="s">
        <v>138</v>
      </c>
      <c r="J11" s="166"/>
      <c r="K11" s="165" t="str">
        <f>'U10  U9 リーグ星取表'!B20</f>
        <v>バレンティア白鳥</v>
      </c>
      <c r="L11" s="146"/>
      <c r="M11" s="167" t="s">
        <v>137</v>
      </c>
      <c r="N11" s="167" t="str">
        <f t="shared" si="0"/>
        <v>相互</v>
      </c>
      <c r="Q11" s="172">
        <v>0.54166666666666663</v>
      </c>
      <c r="R11" s="173">
        <v>5</v>
      </c>
      <c r="S11" s="174" t="str">
        <f>'U10  U9 リーグ星取表'!B53</f>
        <v>愛宕</v>
      </c>
      <c r="T11" s="175"/>
      <c r="U11" s="176" t="s">
        <v>138</v>
      </c>
      <c r="V11" s="175"/>
      <c r="W11" s="174" t="str">
        <f>'U10  U9 リーグ星取表'!B55</f>
        <v>YFT</v>
      </c>
      <c r="X11" s="177"/>
      <c r="Y11" s="178" t="s">
        <v>137</v>
      </c>
      <c r="Z11" s="178" t="str">
        <f t="shared" si="1"/>
        <v>相互</v>
      </c>
      <c r="AB11" s="95"/>
      <c r="AC11" s="195"/>
      <c r="AD11" s="171">
        <v>5</v>
      </c>
      <c r="AE11" s="172">
        <v>0.5</v>
      </c>
      <c r="AF11" s="173">
        <v>5</v>
      </c>
      <c r="AG11" s="165" t="str">
        <f>AG8</f>
        <v>グランビーノ鈴峰</v>
      </c>
      <c r="AH11" s="166"/>
      <c r="AI11" s="159" t="s">
        <v>138</v>
      </c>
      <c r="AJ11" s="166"/>
      <c r="AK11" s="165" t="str">
        <f>'U10  U9 リーグ星取表'!U20</f>
        <v>鼓白</v>
      </c>
      <c r="AL11" s="146"/>
      <c r="AM11" s="167" t="s">
        <v>137</v>
      </c>
      <c r="AN11" s="167" t="str">
        <f t="shared" si="2"/>
        <v>相互</v>
      </c>
      <c r="AQ11" s="172">
        <v>0.5</v>
      </c>
      <c r="AR11" s="173">
        <v>5</v>
      </c>
      <c r="AS11" s="174" t="str">
        <f>'U10  U9 リーグ星取表'!U53</f>
        <v>箕田WSC</v>
      </c>
      <c r="AT11" s="175"/>
      <c r="AU11" s="176" t="s">
        <v>138</v>
      </c>
      <c r="AV11" s="175"/>
      <c r="AW11" s="174" t="str">
        <f>'U10  U9 リーグ星取表'!U55</f>
        <v>玉垣</v>
      </c>
      <c r="AX11" s="177"/>
      <c r="AY11" s="178" t="s">
        <v>137</v>
      </c>
      <c r="AZ11" s="178" t="str">
        <f t="shared" si="3"/>
        <v>相互</v>
      </c>
      <c r="BB11" s="95"/>
      <c r="BC11" s="195"/>
      <c r="BD11" s="171">
        <v>5</v>
      </c>
      <c r="BE11" s="172">
        <v>0.5</v>
      </c>
      <c r="BF11" s="173">
        <v>5</v>
      </c>
      <c r="BG11" s="165" t="str">
        <f>BG8</f>
        <v>バレンティア白鳥</v>
      </c>
      <c r="BH11" s="166"/>
      <c r="BI11" s="159" t="s">
        <v>138</v>
      </c>
      <c r="BJ11" s="166"/>
      <c r="BK11" s="165" t="str">
        <f>'U10  U9 リーグ星取表'!AN20</f>
        <v>YFT</v>
      </c>
      <c r="BL11" s="146"/>
      <c r="BM11" s="167" t="s">
        <v>137</v>
      </c>
      <c r="BN11" s="167" t="str">
        <f t="shared" si="4"/>
        <v>相互</v>
      </c>
      <c r="BQ11" s="172">
        <v>0.5</v>
      </c>
      <c r="BR11" s="173">
        <v>5</v>
      </c>
      <c r="BS11" s="174" t="str">
        <f>'U10  U9 リーグ星取表'!AN53</f>
        <v>SOUTOKU</v>
      </c>
      <c r="BT11" s="175"/>
      <c r="BU11" s="176" t="s">
        <v>138</v>
      </c>
      <c r="BV11" s="175"/>
      <c r="BW11" s="174" t="str">
        <f>'U10  U9 リーグ星取表'!AN55</f>
        <v>稲生</v>
      </c>
      <c r="BX11" s="177"/>
      <c r="BY11" s="178" t="s">
        <v>137</v>
      </c>
      <c r="BZ11" s="178" t="str">
        <f t="shared" si="5"/>
        <v>相互</v>
      </c>
      <c r="CB11" s="95"/>
      <c r="CC11" s="195"/>
      <c r="CD11" s="171">
        <v>5</v>
      </c>
      <c r="CE11" s="172">
        <v>0.5</v>
      </c>
      <c r="CF11" s="173">
        <v>5</v>
      </c>
      <c r="CG11" s="165" t="str">
        <f>CG8</f>
        <v>グランビーノ鈴峰</v>
      </c>
      <c r="CH11" s="166"/>
      <c r="CI11" s="159" t="s">
        <v>138</v>
      </c>
      <c r="CJ11" s="166"/>
      <c r="CK11" s="165" t="str">
        <f>'U10  U9 リーグ星取表'!BG20</f>
        <v>国府</v>
      </c>
      <c r="CL11" s="146"/>
      <c r="CM11" s="167" t="s">
        <v>137</v>
      </c>
      <c r="CN11" s="167" t="str">
        <f t="shared" si="6"/>
        <v>相互</v>
      </c>
      <c r="CQ11" s="172">
        <v>0.5</v>
      </c>
      <c r="CR11" s="173">
        <v>5</v>
      </c>
      <c r="CS11" s="174" t="str">
        <f>'U10  U9 リーグ星取表'!BG53</f>
        <v xml:space="preserve"> i &amp; K</v>
      </c>
      <c r="CT11" s="175"/>
      <c r="CU11" s="176" t="s">
        <v>156</v>
      </c>
      <c r="CV11" s="175"/>
      <c r="CW11" s="174" t="str">
        <f>'U10  U9 リーグ星取表'!BG55</f>
        <v>箕田WSC</v>
      </c>
      <c r="CX11" s="177"/>
      <c r="CY11" s="178" t="s">
        <v>137</v>
      </c>
      <c r="CZ11" s="178" t="str">
        <f t="shared" si="7"/>
        <v>相互</v>
      </c>
      <c r="DB11" s="95"/>
      <c r="DC11" s="195"/>
      <c r="DD11" s="171">
        <v>5</v>
      </c>
      <c r="DE11" s="172">
        <v>0.5</v>
      </c>
      <c r="DF11" s="173">
        <v>5</v>
      </c>
      <c r="DG11" s="165" t="str">
        <f>DG8</f>
        <v>YFT</v>
      </c>
      <c r="DH11" s="166"/>
      <c r="DI11" s="159" t="s">
        <v>138</v>
      </c>
      <c r="DJ11" s="166"/>
      <c r="DK11" s="165" t="str">
        <f>'U10  U9 リーグ星取表'!BZ20</f>
        <v>亀山</v>
      </c>
      <c r="DL11" s="146"/>
      <c r="DM11" s="167" t="s">
        <v>137</v>
      </c>
      <c r="DN11" s="167" t="str">
        <f t="shared" si="8"/>
        <v>相互</v>
      </c>
      <c r="DQ11" s="172">
        <v>0.5</v>
      </c>
      <c r="DR11" s="173">
        <v>5</v>
      </c>
      <c r="DS11" s="678" t="str">
        <f>'U10  U9 リーグ星取表'!BZ53</f>
        <v>SOUTOKU</v>
      </c>
      <c r="DT11" s="175"/>
      <c r="DU11" s="679" t="s">
        <v>138</v>
      </c>
      <c r="DV11" s="175"/>
      <c r="DW11" s="678" t="str">
        <f>'U10  U9 リーグ星取表'!BZ55</f>
        <v>稲生</v>
      </c>
      <c r="DX11" s="177"/>
      <c r="DY11" s="680" t="s">
        <v>137</v>
      </c>
      <c r="DZ11" s="680" t="str">
        <f t="shared" si="9"/>
        <v>相互</v>
      </c>
      <c r="EB11" s="127" t="s">
        <v>122</v>
      </c>
      <c r="EC11" s="456" t="s">
        <v>597</v>
      </c>
      <c r="ED11" s="184" t="s">
        <v>595</v>
      </c>
      <c r="EE11" s="127" t="s">
        <v>596</v>
      </c>
      <c r="EF11" s="196" t="s">
        <v>591</v>
      </c>
      <c r="EG11" s="187" t="s">
        <v>164</v>
      </c>
      <c r="EI11" s="188" t="s">
        <v>173</v>
      </c>
    </row>
    <row r="12" spans="2:139" ht="25.5" thickTop="1" thickBot="1">
      <c r="B12" s="95"/>
      <c r="C12" s="195"/>
      <c r="D12" s="171">
        <v>6</v>
      </c>
      <c r="E12" s="172">
        <v>0.57291666666666696</v>
      </c>
      <c r="F12" s="173">
        <v>6</v>
      </c>
      <c r="G12" s="174" t="str">
        <f>G9</f>
        <v>鼓白</v>
      </c>
      <c r="H12" s="175"/>
      <c r="I12" s="176" t="s">
        <v>138</v>
      </c>
      <c r="J12" s="175"/>
      <c r="K12" s="174" t="str">
        <f>'U10  U9 リーグ星取表'!B29</f>
        <v>玉垣</v>
      </c>
      <c r="L12" s="177"/>
      <c r="M12" s="178" t="s">
        <v>137</v>
      </c>
      <c r="N12" s="178" t="str">
        <f t="shared" si="0"/>
        <v>相互</v>
      </c>
      <c r="Q12" s="172">
        <v>0.57291666666666696</v>
      </c>
      <c r="R12" s="173">
        <v>6</v>
      </c>
      <c r="S12" s="157" t="str">
        <f>W7</f>
        <v>明生</v>
      </c>
      <c r="T12" s="158"/>
      <c r="U12" s="159" t="s">
        <v>138</v>
      </c>
      <c r="V12" s="158"/>
      <c r="W12" s="157" t="str">
        <f>W9</f>
        <v>アレグロッソ旭が丘</v>
      </c>
      <c r="X12" s="197"/>
      <c r="Y12" s="161" t="s">
        <v>137</v>
      </c>
      <c r="Z12" s="161" t="str">
        <f t="shared" si="1"/>
        <v>相互</v>
      </c>
      <c r="AB12" s="95"/>
      <c r="AC12" s="195"/>
      <c r="AD12" s="171">
        <v>6</v>
      </c>
      <c r="AE12" s="172">
        <v>0.53125</v>
      </c>
      <c r="AF12" s="173">
        <v>6</v>
      </c>
      <c r="AG12" s="174" t="str">
        <f>AG9</f>
        <v>稲生</v>
      </c>
      <c r="AH12" s="175"/>
      <c r="AI12" s="176" t="s">
        <v>138</v>
      </c>
      <c r="AJ12" s="175"/>
      <c r="AK12" s="174" t="str">
        <f>'U10  U9 リーグ星取表'!U29</f>
        <v>YFT</v>
      </c>
      <c r="AL12" s="177"/>
      <c r="AM12" s="178" t="s">
        <v>137</v>
      </c>
      <c r="AN12" s="178" t="str">
        <f t="shared" si="2"/>
        <v>相互</v>
      </c>
      <c r="AQ12" s="172">
        <v>0.53125</v>
      </c>
      <c r="AR12" s="173">
        <v>6</v>
      </c>
      <c r="AS12" s="157" t="str">
        <f>AW7</f>
        <v>明生</v>
      </c>
      <c r="AT12" s="158"/>
      <c r="AU12" s="159" t="s">
        <v>138</v>
      </c>
      <c r="AV12" s="158"/>
      <c r="AW12" s="157" t="str">
        <f>AW9</f>
        <v xml:space="preserve"> i &amp; K</v>
      </c>
      <c r="AX12" s="197"/>
      <c r="AY12" s="161" t="s">
        <v>137</v>
      </c>
      <c r="AZ12" s="161" t="str">
        <f t="shared" si="3"/>
        <v>相互</v>
      </c>
      <c r="BB12" s="95"/>
      <c r="BC12" s="195"/>
      <c r="BD12" s="171">
        <v>6</v>
      </c>
      <c r="BE12" s="172">
        <v>0.53125</v>
      </c>
      <c r="BF12" s="173">
        <v>6</v>
      </c>
      <c r="BG12" s="174" t="str">
        <f>BG9</f>
        <v>国府</v>
      </c>
      <c r="BH12" s="175"/>
      <c r="BI12" s="176" t="s">
        <v>156</v>
      </c>
      <c r="BJ12" s="175"/>
      <c r="BK12" s="174" t="str">
        <f>'U10  U9 リーグ星取表'!AN29</f>
        <v>箕田WSC</v>
      </c>
      <c r="BL12" s="177"/>
      <c r="BM12" s="178" t="s">
        <v>137</v>
      </c>
      <c r="BN12" s="178" t="str">
        <f t="shared" si="4"/>
        <v>相互</v>
      </c>
      <c r="BQ12" s="172">
        <v>0.53125</v>
      </c>
      <c r="BR12" s="173">
        <v>6</v>
      </c>
      <c r="BS12" s="157" t="str">
        <f>BW7</f>
        <v>明生</v>
      </c>
      <c r="BT12" s="158"/>
      <c r="BU12" s="159" t="s">
        <v>156</v>
      </c>
      <c r="BV12" s="158"/>
      <c r="BW12" s="181" t="str">
        <f>BW9</f>
        <v>愛宕</v>
      </c>
      <c r="BX12" s="197"/>
      <c r="BY12" s="182" t="s">
        <v>137</v>
      </c>
      <c r="BZ12" s="182" t="str">
        <f t="shared" si="5"/>
        <v>相互</v>
      </c>
      <c r="CB12" s="95"/>
      <c r="CC12" s="195"/>
      <c r="CD12" s="171">
        <v>6</v>
      </c>
      <c r="CE12" s="172">
        <v>0.53125</v>
      </c>
      <c r="CF12" s="173">
        <v>6</v>
      </c>
      <c r="CG12" s="174" t="str">
        <f>CG9</f>
        <v>バレンティア白鳥</v>
      </c>
      <c r="CH12" s="175"/>
      <c r="CI12" s="176" t="s">
        <v>156</v>
      </c>
      <c r="CJ12" s="175"/>
      <c r="CK12" s="174" t="str">
        <f>'U10  U9 リーグ星取表'!BG29</f>
        <v>稲生</v>
      </c>
      <c r="CL12" s="177"/>
      <c r="CM12" s="178" t="s">
        <v>137</v>
      </c>
      <c r="CN12" s="178" t="str">
        <f t="shared" si="6"/>
        <v>相互</v>
      </c>
      <c r="CQ12" s="172">
        <v>0.53125</v>
      </c>
      <c r="CR12" s="173">
        <v>6</v>
      </c>
      <c r="CS12" s="157" t="str">
        <f>CW7</f>
        <v>愛宕</v>
      </c>
      <c r="CT12" s="158"/>
      <c r="CU12" s="159" t="s">
        <v>138</v>
      </c>
      <c r="CV12" s="158"/>
      <c r="CW12" s="157" t="str">
        <f>CW9</f>
        <v>FC KAWANO</v>
      </c>
      <c r="CX12" s="197"/>
      <c r="CY12" s="161" t="s">
        <v>137</v>
      </c>
      <c r="CZ12" s="161" t="str">
        <f t="shared" si="7"/>
        <v>相互</v>
      </c>
      <c r="DB12" s="95"/>
      <c r="DC12" s="195"/>
      <c r="DD12" s="171">
        <v>6</v>
      </c>
      <c r="DE12" s="172">
        <v>0.53125</v>
      </c>
      <c r="DF12" s="173">
        <v>6</v>
      </c>
      <c r="DG12" s="174" t="str">
        <f>DG9</f>
        <v>鼓白</v>
      </c>
      <c r="DH12" s="175"/>
      <c r="DI12" s="176" t="s">
        <v>138</v>
      </c>
      <c r="DJ12" s="175"/>
      <c r="DK12" s="174" t="str">
        <f>'U10  U9 リーグ星取表'!BZ29</f>
        <v>箕田WSC</v>
      </c>
      <c r="DL12" s="177"/>
      <c r="DM12" s="178" t="s">
        <v>137</v>
      </c>
      <c r="DN12" s="178" t="str">
        <f t="shared" si="8"/>
        <v>相互</v>
      </c>
      <c r="DQ12" s="172">
        <v>0.53125</v>
      </c>
      <c r="DR12" s="671">
        <v>6</v>
      </c>
      <c r="DS12" s="681" t="s">
        <v>600</v>
      </c>
      <c r="DT12" s="675"/>
      <c r="DU12" s="676" t="s">
        <v>138</v>
      </c>
      <c r="DV12" s="675"/>
      <c r="DW12" s="667" t="s">
        <v>599</v>
      </c>
      <c r="DX12" s="682"/>
      <c r="DY12" s="669"/>
      <c r="DZ12" s="670"/>
      <c r="EB12" s="127" t="s">
        <v>109</v>
      </c>
      <c r="EC12" s="191" t="s">
        <v>594</v>
      </c>
      <c r="ED12" s="196" t="s">
        <v>590</v>
      </c>
      <c r="EE12" s="449" t="s">
        <v>604</v>
      </c>
      <c r="EF12" s="184" t="s">
        <v>160</v>
      </c>
      <c r="EG12" s="455" t="s">
        <v>163</v>
      </c>
      <c r="EI12" s="188" t="s">
        <v>164</v>
      </c>
    </row>
    <row r="13" spans="2:139" ht="26.25" thickTop="1">
      <c r="B13" s="95"/>
      <c r="C13" s="198"/>
      <c r="D13" s="171">
        <v>7</v>
      </c>
      <c r="E13" s="172">
        <v>0.60416666666666696</v>
      </c>
      <c r="F13" s="173">
        <v>7</v>
      </c>
      <c r="G13" s="152" t="str">
        <f>K7</f>
        <v>FCジェンティーレ</v>
      </c>
      <c r="H13" s="153"/>
      <c r="I13" s="154" t="s">
        <v>138</v>
      </c>
      <c r="J13" s="153"/>
      <c r="K13" s="152" t="str">
        <f>K10</f>
        <v>グランビーノ鈴峰</v>
      </c>
      <c r="L13" s="155"/>
      <c r="M13" s="156" t="s">
        <v>137</v>
      </c>
      <c r="N13" s="156" t="str">
        <f t="shared" si="0"/>
        <v>相互</v>
      </c>
      <c r="Q13" s="172">
        <v>0.60416666666666696</v>
      </c>
      <c r="R13" s="173">
        <v>7</v>
      </c>
      <c r="S13" s="165" t="str">
        <f>W8</f>
        <v>箕田WSC</v>
      </c>
      <c r="T13" s="166"/>
      <c r="U13" s="159" t="s">
        <v>156</v>
      </c>
      <c r="V13" s="166"/>
      <c r="W13" s="165" t="str">
        <f>W10</f>
        <v>SOUTOKU</v>
      </c>
      <c r="X13" s="160"/>
      <c r="Y13" s="167" t="s">
        <v>137</v>
      </c>
      <c r="Z13" s="167" t="str">
        <f t="shared" si="1"/>
        <v>相互</v>
      </c>
      <c r="AC13" s="198"/>
      <c r="AD13" s="171">
        <v>7</v>
      </c>
      <c r="AE13" s="172">
        <v>0.5625</v>
      </c>
      <c r="AF13" s="173">
        <v>7</v>
      </c>
      <c r="AG13" s="152" t="str">
        <f>AK7</f>
        <v>SAKAE</v>
      </c>
      <c r="AH13" s="153"/>
      <c r="AI13" s="154" t="s">
        <v>138</v>
      </c>
      <c r="AJ13" s="153"/>
      <c r="AK13" s="152" t="str">
        <f>AK10</f>
        <v>バレンティア白鳥</v>
      </c>
      <c r="AL13" s="162"/>
      <c r="AM13" s="156" t="s">
        <v>137</v>
      </c>
      <c r="AN13" s="156" t="str">
        <f t="shared" si="2"/>
        <v>相互</v>
      </c>
      <c r="AQ13" s="172">
        <v>0.5625</v>
      </c>
      <c r="AR13" s="173">
        <v>7</v>
      </c>
      <c r="AS13" s="165" t="str">
        <f>AW8</f>
        <v>SOUTOKU</v>
      </c>
      <c r="AT13" s="166"/>
      <c r="AU13" s="159" t="s">
        <v>138</v>
      </c>
      <c r="AV13" s="166"/>
      <c r="AW13" s="165" t="str">
        <f>AW10</f>
        <v>愛宕</v>
      </c>
      <c r="AX13" s="160"/>
      <c r="AY13" s="167" t="s">
        <v>137</v>
      </c>
      <c r="AZ13" s="167" t="str">
        <f t="shared" si="3"/>
        <v>相互</v>
      </c>
      <c r="BB13" s="95"/>
      <c r="BC13" s="198"/>
      <c r="BD13" s="171">
        <v>7</v>
      </c>
      <c r="BE13" s="172">
        <v>0.5625</v>
      </c>
      <c r="BF13" s="173">
        <v>7</v>
      </c>
      <c r="BG13" s="152" t="str">
        <f>BK7</f>
        <v>アレグロッソ旭が丘</v>
      </c>
      <c r="BH13" s="153"/>
      <c r="BI13" s="154" t="s">
        <v>156</v>
      </c>
      <c r="BJ13" s="153"/>
      <c r="BK13" s="152" t="str">
        <f>BK10</f>
        <v>グランビーノ鈴峰</v>
      </c>
      <c r="BL13" s="155"/>
      <c r="BM13" s="156" t="s">
        <v>137</v>
      </c>
      <c r="BN13" s="156" t="str">
        <f t="shared" si="4"/>
        <v>相互</v>
      </c>
      <c r="BQ13" s="172">
        <v>0.5625</v>
      </c>
      <c r="BR13" s="173">
        <v>7</v>
      </c>
      <c r="BS13" s="165" t="str">
        <f>BW8</f>
        <v>FC KAWANO</v>
      </c>
      <c r="BT13" s="166"/>
      <c r="BU13" s="159" t="s">
        <v>156</v>
      </c>
      <c r="BV13" s="166"/>
      <c r="BW13" s="165" t="str">
        <f>BW10</f>
        <v>玉垣</v>
      </c>
      <c r="BX13" s="160"/>
      <c r="BY13" s="167" t="s">
        <v>137</v>
      </c>
      <c r="BZ13" s="167" t="str">
        <f t="shared" si="5"/>
        <v>相互</v>
      </c>
      <c r="CB13" s="95"/>
      <c r="CC13" s="198"/>
      <c r="CD13" s="171">
        <v>7</v>
      </c>
      <c r="CE13" s="172">
        <v>0.5625</v>
      </c>
      <c r="CF13" s="173">
        <v>7</v>
      </c>
      <c r="CG13" s="152" t="str">
        <f>CK7</f>
        <v>アレグロッソ旭が丘</v>
      </c>
      <c r="CH13" s="153"/>
      <c r="CI13" s="154" t="s">
        <v>138</v>
      </c>
      <c r="CJ13" s="153"/>
      <c r="CK13" s="152" t="str">
        <f>CK10</f>
        <v>YFT</v>
      </c>
      <c r="CL13" s="155"/>
      <c r="CM13" s="156" t="s">
        <v>137</v>
      </c>
      <c r="CN13" s="156" t="str">
        <f t="shared" si="6"/>
        <v>相互</v>
      </c>
      <c r="CQ13" s="172">
        <v>0.5625</v>
      </c>
      <c r="CR13" s="173">
        <v>7</v>
      </c>
      <c r="CS13" s="165" t="str">
        <f>CW8</f>
        <v>玉垣</v>
      </c>
      <c r="CT13" s="166"/>
      <c r="CU13" s="159" t="s">
        <v>138</v>
      </c>
      <c r="CV13" s="166"/>
      <c r="CW13" s="165" t="str">
        <f>CW10</f>
        <v>SOUTOKU</v>
      </c>
      <c r="CX13" s="160"/>
      <c r="CY13" s="167" t="s">
        <v>137</v>
      </c>
      <c r="CZ13" s="167" t="str">
        <f t="shared" si="7"/>
        <v>相互</v>
      </c>
      <c r="DB13" s="95"/>
      <c r="DC13" s="198"/>
      <c r="DD13" s="171">
        <v>7</v>
      </c>
      <c r="DE13" s="172">
        <v>0.5625</v>
      </c>
      <c r="DF13" s="173">
        <v>7</v>
      </c>
      <c r="DG13" s="152" t="str">
        <f>DK7</f>
        <v>アレグロッソ旭が丘</v>
      </c>
      <c r="DH13" s="153"/>
      <c r="DI13" s="154" t="s">
        <v>156</v>
      </c>
      <c r="DJ13" s="153"/>
      <c r="DK13" s="152" t="str">
        <f>DK10</f>
        <v>グランビーノ鈴峰</v>
      </c>
      <c r="DL13" s="155"/>
      <c r="DM13" s="156" t="s">
        <v>137</v>
      </c>
      <c r="DN13" s="156" t="str">
        <f t="shared" si="8"/>
        <v>相互</v>
      </c>
      <c r="DQ13" s="172">
        <v>0.5625</v>
      </c>
      <c r="DR13" s="173">
        <v>7</v>
      </c>
      <c r="DS13" s="659" t="str">
        <f>DW8</f>
        <v>玉垣</v>
      </c>
      <c r="DT13" s="660"/>
      <c r="DU13" s="661" t="s">
        <v>138</v>
      </c>
      <c r="DV13" s="660"/>
      <c r="DW13" s="659" t="str">
        <f>DW10</f>
        <v xml:space="preserve"> i &amp; K</v>
      </c>
      <c r="DX13" s="662"/>
      <c r="DY13" s="663" t="s">
        <v>137</v>
      </c>
      <c r="DZ13" s="663" t="str">
        <f t="shared" si="9"/>
        <v>相互</v>
      </c>
      <c r="EB13" s="127"/>
      <c r="EC13" s="127"/>
      <c r="ED13" s="127"/>
      <c r="EE13" s="127"/>
      <c r="EF13" s="127"/>
      <c r="EG13" s="127"/>
    </row>
    <row r="14" spans="2:139" ht="25.5">
      <c r="B14" s="95"/>
      <c r="C14" s="199"/>
      <c r="D14" s="171">
        <v>8</v>
      </c>
      <c r="E14" s="172">
        <v>0.63541666666666696</v>
      </c>
      <c r="F14" s="173">
        <v>8</v>
      </c>
      <c r="G14" s="165" t="str">
        <f>K8</f>
        <v>稲生</v>
      </c>
      <c r="H14" s="166"/>
      <c r="I14" s="159" t="s">
        <v>156</v>
      </c>
      <c r="J14" s="166"/>
      <c r="K14" s="165" t="str">
        <f>K11</f>
        <v>バレンティア白鳥</v>
      </c>
      <c r="L14" s="160"/>
      <c r="M14" s="167" t="s">
        <v>137</v>
      </c>
      <c r="N14" s="167" t="str">
        <f t="shared" si="0"/>
        <v>相互</v>
      </c>
      <c r="Q14" s="172">
        <v>0.63541666666666696</v>
      </c>
      <c r="R14" s="173">
        <v>8</v>
      </c>
      <c r="S14" s="174" t="str">
        <f>S11</f>
        <v>愛宕</v>
      </c>
      <c r="T14" s="175"/>
      <c r="U14" s="176" t="s">
        <v>138</v>
      </c>
      <c r="V14" s="175"/>
      <c r="W14" s="174" t="str">
        <f>W11</f>
        <v>YFT</v>
      </c>
      <c r="X14" s="177"/>
      <c r="Y14" s="178" t="s">
        <v>137</v>
      </c>
      <c r="Z14" s="178" t="str">
        <f t="shared" si="1"/>
        <v>相互</v>
      </c>
      <c r="AB14" s="95"/>
      <c r="AC14" s="199"/>
      <c r="AD14" s="171">
        <v>8</v>
      </c>
      <c r="AE14" s="172">
        <v>0.59375</v>
      </c>
      <c r="AF14" s="173">
        <v>8</v>
      </c>
      <c r="AG14" s="165" t="str">
        <f>AK8</f>
        <v>国府</v>
      </c>
      <c r="AH14" s="166"/>
      <c r="AI14" s="159" t="s">
        <v>156</v>
      </c>
      <c r="AJ14" s="166"/>
      <c r="AK14" s="165" t="str">
        <f>AK11</f>
        <v>鼓白</v>
      </c>
      <c r="AL14" s="160"/>
      <c r="AM14" s="167" t="s">
        <v>137</v>
      </c>
      <c r="AN14" s="167" t="str">
        <f t="shared" si="2"/>
        <v>相互</v>
      </c>
      <c r="AQ14" s="172">
        <v>0.59375</v>
      </c>
      <c r="AR14" s="173">
        <v>8</v>
      </c>
      <c r="AS14" s="174" t="str">
        <f>AS11</f>
        <v>箕田WSC</v>
      </c>
      <c r="AT14" s="175"/>
      <c r="AU14" s="176" t="s">
        <v>138</v>
      </c>
      <c r="AV14" s="175"/>
      <c r="AW14" s="174" t="str">
        <f>AW11</f>
        <v>玉垣</v>
      </c>
      <c r="AX14" s="177"/>
      <c r="AY14" s="178" t="s">
        <v>137</v>
      </c>
      <c r="AZ14" s="178" t="str">
        <f t="shared" si="3"/>
        <v>相互</v>
      </c>
      <c r="BB14" s="95"/>
      <c r="BC14" s="199"/>
      <c r="BD14" s="171">
        <v>8</v>
      </c>
      <c r="BE14" s="172">
        <v>0.59375</v>
      </c>
      <c r="BF14" s="173">
        <v>8</v>
      </c>
      <c r="BG14" s="165" t="str">
        <f>BK8</f>
        <v>鼓白</v>
      </c>
      <c r="BH14" s="166"/>
      <c r="BI14" s="159" t="s">
        <v>138</v>
      </c>
      <c r="BJ14" s="166"/>
      <c r="BK14" s="165" t="str">
        <f>BK11</f>
        <v>YFT</v>
      </c>
      <c r="BL14" s="160"/>
      <c r="BM14" s="167" t="s">
        <v>137</v>
      </c>
      <c r="BN14" s="167" t="str">
        <f t="shared" si="4"/>
        <v>相互</v>
      </c>
      <c r="BQ14" s="172">
        <v>0.59375</v>
      </c>
      <c r="BR14" s="173">
        <v>8</v>
      </c>
      <c r="BS14" s="174" t="str">
        <f>BS11</f>
        <v>SOUTOKU</v>
      </c>
      <c r="BT14" s="175"/>
      <c r="BU14" s="176" t="s">
        <v>156</v>
      </c>
      <c r="BV14" s="175"/>
      <c r="BW14" s="174" t="str">
        <f>BW11</f>
        <v>稲生</v>
      </c>
      <c r="BX14" s="177"/>
      <c r="BY14" s="178" t="s">
        <v>137</v>
      </c>
      <c r="BZ14" s="178" t="str">
        <f t="shared" si="5"/>
        <v>相互</v>
      </c>
      <c r="CB14" s="95"/>
      <c r="CC14" s="199"/>
      <c r="CD14" s="171">
        <v>8</v>
      </c>
      <c r="CE14" s="172">
        <v>0.59375</v>
      </c>
      <c r="CF14" s="173">
        <v>8</v>
      </c>
      <c r="CG14" s="165" t="str">
        <f>CK8</f>
        <v>鼓白</v>
      </c>
      <c r="CH14" s="166"/>
      <c r="CI14" s="159" t="s">
        <v>156</v>
      </c>
      <c r="CJ14" s="166"/>
      <c r="CK14" s="165" t="str">
        <f>CK11</f>
        <v>国府</v>
      </c>
      <c r="CL14" s="160"/>
      <c r="CM14" s="167" t="s">
        <v>137</v>
      </c>
      <c r="CN14" s="167" t="str">
        <f t="shared" si="6"/>
        <v>相互</v>
      </c>
      <c r="CQ14" s="172">
        <v>0.59375</v>
      </c>
      <c r="CR14" s="173">
        <v>8</v>
      </c>
      <c r="CS14" s="174" t="str">
        <f>CS11</f>
        <v xml:space="preserve"> i &amp; K</v>
      </c>
      <c r="CT14" s="175"/>
      <c r="CU14" s="176" t="s">
        <v>156</v>
      </c>
      <c r="CV14" s="175"/>
      <c r="CW14" s="174" t="str">
        <f>CW11</f>
        <v>箕田WSC</v>
      </c>
      <c r="CX14" s="177"/>
      <c r="CY14" s="178" t="s">
        <v>137</v>
      </c>
      <c r="CZ14" s="178" t="str">
        <f t="shared" si="7"/>
        <v>相互</v>
      </c>
      <c r="DB14" s="95"/>
      <c r="DC14" s="199"/>
      <c r="DD14" s="171">
        <v>8</v>
      </c>
      <c r="DE14" s="172">
        <v>0.59375</v>
      </c>
      <c r="DF14" s="173">
        <v>8</v>
      </c>
      <c r="DG14" s="165" t="str">
        <f>DK8</f>
        <v>国府</v>
      </c>
      <c r="DH14" s="166"/>
      <c r="DI14" s="159" t="s">
        <v>156</v>
      </c>
      <c r="DJ14" s="166"/>
      <c r="DK14" s="165" t="str">
        <f>DK11</f>
        <v>亀山</v>
      </c>
      <c r="DL14" s="160"/>
      <c r="DM14" s="167" t="s">
        <v>137</v>
      </c>
      <c r="DN14" s="167" t="str">
        <f t="shared" si="8"/>
        <v>相互</v>
      </c>
      <c r="DQ14" s="172">
        <v>0.59375</v>
      </c>
      <c r="DR14" s="173">
        <v>8</v>
      </c>
      <c r="DS14" s="174" t="str">
        <f>DS11</f>
        <v>SOUTOKU</v>
      </c>
      <c r="DT14" s="175"/>
      <c r="DU14" s="176" t="s">
        <v>156</v>
      </c>
      <c r="DV14" s="175"/>
      <c r="DW14" s="174" t="str">
        <f>DW11</f>
        <v>稲生</v>
      </c>
      <c r="DX14" s="177"/>
      <c r="DY14" s="178" t="s">
        <v>137</v>
      </c>
      <c r="DZ14" s="178" t="str">
        <f t="shared" si="9"/>
        <v>相互</v>
      </c>
      <c r="EB14" s="127"/>
      <c r="EC14" s="127"/>
      <c r="ED14" s="127"/>
      <c r="EE14" s="127"/>
      <c r="EF14" s="127"/>
      <c r="EG14" s="127"/>
    </row>
    <row r="15" spans="2:139" ht="25.5" customHeight="1">
      <c r="B15" s="95"/>
      <c r="C15" s="198" t="s">
        <v>174</v>
      </c>
      <c r="D15" s="171">
        <v>9</v>
      </c>
      <c r="E15" s="172">
        <v>0.66666666666666696</v>
      </c>
      <c r="F15" s="173">
        <v>9</v>
      </c>
      <c r="G15" s="174" t="str">
        <f>K9</f>
        <v>亀山</v>
      </c>
      <c r="H15" s="175"/>
      <c r="I15" s="176" t="s">
        <v>156</v>
      </c>
      <c r="J15" s="175"/>
      <c r="K15" s="174" t="str">
        <f>K12</f>
        <v>玉垣</v>
      </c>
      <c r="L15" s="177"/>
      <c r="M15" s="178" t="s">
        <v>137</v>
      </c>
      <c r="N15" s="178" t="str">
        <f t="shared" si="0"/>
        <v>相互</v>
      </c>
      <c r="Q15" s="172">
        <v>0.66666666666666696</v>
      </c>
      <c r="R15" s="173">
        <v>9</v>
      </c>
      <c r="S15" s="174"/>
      <c r="T15" s="200"/>
      <c r="U15" s="159" t="s">
        <v>138</v>
      </c>
      <c r="V15" s="200"/>
      <c r="W15" s="174"/>
      <c r="X15" s="201"/>
      <c r="Y15" s="178"/>
      <c r="Z15" s="178"/>
      <c r="AC15" s="198" t="s">
        <v>174</v>
      </c>
      <c r="AD15" s="171">
        <v>9</v>
      </c>
      <c r="AE15" s="172">
        <v>0.625</v>
      </c>
      <c r="AF15" s="173">
        <v>9</v>
      </c>
      <c r="AG15" s="174" t="str">
        <f>AK9</f>
        <v>亀山</v>
      </c>
      <c r="AH15" s="175"/>
      <c r="AI15" s="176" t="s">
        <v>138</v>
      </c>
      <c r="AJ15" s="175"/>
      <c r="AK15" s="174" t="str">
        <f>AK12</f>
        <v>YFT</v>
      </c>
      <c r="AL15" s="177"/>
      <c r="AM15" s="178" t="s">
        <v>137</v>
      </c>
      <c r="AN15" s="178" t="str">
        <f t="shared" si="2"/>
        <v>相互</v>
      </c>
      <c r="AQ15" s="172">
        <v>0.625</v>
      </c>
      <c r="AR15" s="173">
        <v>9</v>
      </c>
      <c r="AS15" s="174"/>
      <c r="AT15" s="200"/>
      <c r="AU15" s="159" t="s">
        <v>156</v>
      </c>
      <c r="AV15" s="200"/>
      <c r="AW15" s="174"/>
      <c r="AX15" s="201"/>
      <c r="AY15" s="178"/>
      <c r="AZ15" s="178"/>
      <c r="BB15" s="95"/>
      <c r="BC15" s="198" t="s">
        <v>174</v>
      </c>
      <c r="BD15" s="171">
        <v>9</v>
      </c>
      <c r="BE15" s="172">
        <v>0.625</v>
      </c>
      <c r="BF15" s="173">
        <v>9</v>
      </c>
      <c r="BG15" s="174" t="str">
        <f>BK9</f>
        <v>亀山</v>
      </c>
      <c r="BH15" s="175"/>
      <c r="BI15" s="176" t="s">
        <v>138</v>
      </c>
      <c r="BJ15" s="175"/>
      <c r="BK15" s="174" t="str">
        <f>BK12</f>
        <v>箕田WSC</v>
      </c>
      <c r="BL15" s="177"/>
      <c r="BM15" s="178" t="s">
        <v>137</v>
      </c>
      <c r="BN15" s="178" t="str">
        <f t="shared" si="4"/>
        <v>相互</v>
      </c>
      <c r="BQ15" s="172">
        <v>0.625</v>
      </c>
      <c r="BR15" s="173">
        <v>9</v>
      </c>
      <c r="BS15" s="174"/>
      <c r="BT15" s="200"/>
      <c r="BU15" s="159" t="s">
        <v>138</v>
      </c>
      <c r="BV15" s="200"/>
      <c r="BW15" s="174"/>
      <c r="BX15" s="201"/>
      <c r="BY15" s="178"/>
      <c r="BZ15" s="178"/>
      <c r="CB15" s="95"/>
      <c r="CC15" s="198" t="s">
        <v>174</v>
      </c>
      <c r="CD15" s="171">
        <v>9</v>
      </c>
      <c r="CE15" s="172">
        <v>0.625</v>
      </c>
      <c r="CF15" s="173">
        <v>9</v>
      </c>
      <c r="CG15" s="174" t="str">
        <f>CK9</f>
        <v>亀山</v>
      </c>
      <c r="CH15" s="175"/>
      <c r="CI15" s="176" t="s">
        <v>156</v>
      </c>
      <c r="CJ15" s="175"/>
      <c r="CK15" s="174" t="str">
        <f>CK12</f>
        <v>稲生</v>
      </c>
      <c r="CL15" s="177"/>
      <c r="CM15" s="178" t="s">
        <v>137</v>
      </c>
      <c r="CN15" s="178" t="str">
        <f t="shared" si="6"/>
        <v>相互</v>
      </c>
      <c r="CQ15" s="172">
        <v>0.625</v>
      </c>
      <c r="CR15" s="173">
        <v>9</v>
      </c>
      <c r="CS15" s="174"/>
      <c r="CT15" s="200"/>
      <c r="CU15" s="159" t="s">
        <v>138</v>
      </c>
      <c r="CV15" s="200"/>
      <c r="CW15" s="174"/>
      <c r="CX15" s="201"/>
      <c r="CY15" s="178"/>
      <c r="CZ15" s="178"/>
      <c r="DB15" s="95"/>
      <c r="DC15" s="198" t="s">
        <v>174</v>
      </c>
      <c r="DD15" s="171">
        <v>9</v>
      </c>
      <c r="DE15" s="172">
        <v>0.625</v>
      </c>
      <c r="DF15" s="173">
        <v>9</v>
      </c>
      <c r="DG15" s="174" t="str">
        <f>DK9</f>
        <v>バレンティア白鳥</v>
      </c>
      <c r="DH15" s="175"/>
      <c r="DI15" s="176" t="s">
        <v>138</v>
      </c>
      <c r="DJ15" s="175"/>
      <c r="DK15" s="174" t="str">
        <f>DK12</f>
        <v>箕田WSC</v>
      </c>
      <c r="DL15" s="177"/>
      <c r="DM15" s="178" t="s">
        <v>137</v>
      </c>
      <c r="DN15" s="178" t="str">
        <f t="shared" si="8"/>
        <v>相互</v>
      </c>
      <c r="DQ15" s="172">
        <v>0.625</v>
      </c>
      <c r="DR15" s="173">
        <v>9</v>
      </c>
      <c r="DS15" s="202" t="s">
        <v>175</v>
      </c>
      <c r="DT15" s="604" t="s">
        <v>176</v>
      </c>
      <c r="DU15" s="605"/>
      <c r="DV15" s="606"/>
      <c r="DW15" s="202" t="s">
        <v>177</v>
      </c>
      <c r="DX15" s="201"/>
      <c r="DY15" s="203" t="s">
        <v>137</v>
      </c>
      <c r="DZ15" s="203" t="str">
        <f t="shared" si="9"/>
        <v>相互</v>
      </c>
      <c r="EF15" s="204"/>
    </row>
    <row r="16" spans="2:139" ht="25.5">
      <c r="B16" s="95"/>
      <c r="C16" s="205" t="s">
        <v>178</v>
      </c>
      <c r="D16" s="171">
        <v>10</v>
      </c>
      <c r="E16" s="172">
        <v>0.69791666666666696</v>
      </c>
      <c r="F16" s="173">
        <v>10</v>
      </c>
      <c r="G16" s="165"/>
      <c r="H16" s="200"/>
      <c r="I16" s="159" t="s">
        <v>138</v>
      </c>
      <c r="J16" s="200"/>
      <c r="K16" s="165"/>
      <c r="L16" s="146"/>
      <c r="M16" s="206"/>
      <c r="N16" s="207"/>
      <c r="Q16" s="172">
        <v>0.69791666666666696</v>
      </c>
      <c r="R16" s="173">
        <v>10</v>
      </c>
      <c r="S16" s="208"/>
      <c r="T16" s="209"/>
      <c r="U16" s="159" t="s">
        <v>138</v>
      </c>
      <c r="V16" s="209"/>
      <c r="W16" s="210"/>
      <c r="X16" s="201"/>
      <c r="Y16" s="211"/>
      <c r="Z16" s="211"/>
      <c r="AB16" s="95"/>
      <c r="AC16" s="212" t="str">
        <f>AK25</f>
        <v>YFT</v>
      </c>
      <c r="AD16" s="171">
        <v>10</v>
      </c>
      <c r="AE16" s="172">
        <v>0.65625</v>
      </c>
      <c r="AF16" s="173">
        <v>10</v>
      </c>
      <c r="AG16" s="165"/>
      <c r="AH16" s="200"/>
      <c r="AI16" s="159" t="s">
        <v>138</v>
      </c>
      <c r="AJ16" s="200"/>
      <c r="AK16" s="165"/>
      <c r="AL16" s="146"/>
      <c r="AM16" s="206"/>
      <c r="AN16" s="207"/>
      <c r="AQ16" s="172">
        <v>0.65625</v>
      </c>
      <c r="AR16" s="173">
        <v>10</v>
      </c>
      <c r="AS16" s="208"/>
      <c r="AT16" s="209"/>
      <c r="AU16" s="159" t="s">
        <v>138</v>
      </c>
      <c r="AV16" s="209"/>
      <c r="AW16" s="210"/>
      <c r="AX16" s="201"/>
      <c r="AY16" s="211"/>
      <c r="AZ16" s="211"/>
      <c r="BB16" s="95"/>
      <c r="BC16" s="213" t="s">
        <v>164</v>
      </c>
      <c r="BD16" s="171">
        <v>10</v>
      </c>
      <c r="BE16" s="172">
        <v>0.65625</v>
      </c>
      <c r="BF16" s="173">
        <v>10</v>
      </c>
      <c r="BG16" s="165"/>
      <c r="BH16" s="200"/>
      <c r="BI16" s="159" t="s">
        <v>138</v>
      </c>
      <c r="BJ16" s="200"/>
      <c r="BK16" s="165"/>
      <c r="BL16" s="146"/>
      <c r="BM16" s="206"/>
      <c r="BN16" s="207"/>
      <c r="BQ16" s="172">
        <v>0.65625</v>
      </c>
      <c r="BR16" s="173">
        <v>10</v>
      </c>
      <c r="BS16" s="208"/>
      <c r="BT16" s="209"/>
      <c r="BU16" s="159" t="s">
        <v>138</v>
      </c>
      <c r="BV16" s="209"/>
      <c r="BW16" s="210"/>
      <c r="BX16" s="201"/>
      <c r="BY16" s="211"/>
      <c r="BZ16" s="211"/>
      <c r="CB16" s="95"/>
      <c r="CC16" s="240" t="s">
        <v>589</v>
      </c>
      <c r="CD16" s="171">
        <v>10</v>
      </c>
      <c r="CE16" s="172">
        <v>0.65625</v>
      </c>
      <c r="CF16" s="173">
        <v>10</v>
      </c>
      <c r="CG16" s="165"/>
      <c r="CH16" s="200"/>
      <c r="CI16" s="159" t="s">
        <v>138</v>
      </c>
      <c r="CJ16" s="200"/>
      <c r="CK16" s="165"/>
      <c r="CL16" s="146"/>
      <c r="CM16" s="206"/>
      <c r="CN16" s="207"/>
      <c r="CQ16" s="172">
        <v>0.65625</v>
      </c>
      <c r="CR16" s="173">
        <v>10</v>
      </c>
      <c r="CS16" s="208"/>
      <c r="CT16" s="209"/>
      <c r="CU16" s="159" t="s">
        <v>138</v>
      </c>
      <c r="CV16" s="209"/>
      <c r="CW16" s="210"/>
      <c r="CX16" s="201"/>
      <c r="CY16" s="211"/>
      <c r="CZ16" s="211"/>
      <c r="DB16" s="95"/>
      <c r="DC16" s="213" t="s">
        <v>592</v>
      </c>
      <c r="DD16" s="171">
        <v>10</v>
      </c>
      <c r="DE16" s="172">
        <v>0.65625</v>
      </c>
      <c r="DF16" s="173">
        <v>10</v>
      </c>
      <c r="DG16" s="165"/>
      <c r="DH16" s="200"/>
      <c r="DI16" s="159" t="s">
        <v>138</v>
      </c>
      <c r="DJ16" s="200"/>
      <c r="DK16" s="165"/>
      <c r="DL16" s="146"/>
      <c r="DM16" s="206"/>
      <c r="DN16" s="207"/>
      <c r="DQ16" s="172">
        <v>0.65625</v>
      </c>
      <c r="DR16" s="173">
        <v>10</v>
      </c>
      <c r="DS16" s="202" t="s">
        <v>179</v>
      </c>
      <c r="DT16" s="607" t="s">
        <v>180</v>
      </c>
      <c r="DU16" s="608"/>
      <c r="DV16" s="609"/>
      <c r="DW16" s="202" t="s">
        <v>181</v>
      </c>
      <c r="DX16" s="201"/>
      <c r="DY16" s="203" t="s">
        <v>137</v>
      </c>
      <c r="DZ16" s="203" t="str">
        <f t="shared" si="9"/>
        <v>相互</v>
      </c>
    </row>
    <row r="17" spans="2:130" ht="26.25" thickBot="1">
      <c r="B17" s="95"/>
      <c r="C17" s="214" t="str">
        <f>G15</f>
        <v>亀山</v>
      </c>
      <c r="D17" s="171">
        <v>11</v>
      </c>
      <c r="E17" s="172">
        <v>0.72916666666666696</v>
      </c>
      <c r="F17" s="173">
        <v>11</v>
      </c>
      <c r="G17" s="165"/>
      <c r="H17" s="200"/>
      <c r="I17" s="159" t="s">
        <v>138</v>
      </c>
      <c r="J17" s="200"/>
      <c r="K17" s="165"/>
      <c r="L17" s="146"/>
      <c r="M17" s="206"/>
      <c r="N17" s="207"/>
      <c r="Q17" s="172">
        <v>0.72916666666666696</v>
      </c>
      <c r="R17" s="173">
        <v>11</v>
      </c>
      <c r="T17" s="216"/>
      <c r="U17" s="217" t="s">
        <v>138</v>
      </c>
      <c r="V17" s="216"/>
      <c r="X17" s="160"/>
      <c r="Y17" s="218"/>
      <c r="Z17" s="219"/>
      <c r="AB17" s="95"/>
      <c r="AC17" s="214"/>
      <c r="AD17" s="171">
        <v>11</v>
      </c>
      <c r="AE17" s="172">
        <v>0.6875</v>
      </c>
      <c r="AF17" s="173">
        <v>11</v>
      </c>
      <c r="AG17" s="165"/>
      <c r="AH17" s="200"/>
      <c r="AI17" s="159" t="s">
        <v>138</v>
      </c>
      <c r="AJ17" s="200"/>
      <c r="AK17" s="165"/>
      <c r="AL17" s="146"/>
      <c r="AM17" s="206"/>
      <c r="AN17" s="207"/>
      <c r="AQ17" s="172">
        <v>0.6875</v>
      </c>
      <c r="AR17" s="173">
        <v>11</v>
      </c>
      <c r="AT17" s="216"/>
      <c r="AU17" s="217" t="s">
        <v>138</v>
      </c>
      <c r="AV17" s="216"/>
      <c r="AX17" s="160"/>
      <c r="AY17" s="218"/>
      <c r="AZ17" s="219"/>
      <c r="BB17" s="95"/>
      <c r="BC17" s="213" t="s">
        <v>182</v>
      </c>
      <c r="BD17" s="171">
        <v>11</v>
      </c>
      <c r="BE17" s="172">
        <v>0.6875</v>
      </c>
      <c r="BF17" s="173">
        <v>11</v>
      </c>
      <c r="BG17" s="165"/>
      <c r="BH17" s="200"/>
      <c r="BI17" s="159" t="s">
        <v>138</v>
      </c>
      <c r="BJ17" s="200"/>
      <c r="BK17" s="165"/>
      <c r="BL17" s="146"/>
      <c r="BM17" s="206"/>
      <c r="BN17" s="207"/>
      <c r="BQ17" s="172">
        <v>0.6875</v>
      </c>
      <c r="BR17" s="173">
        <v>11</v>
      </c>
      <c r="BT17" s="216"/>
      <c r="BU17" s="217" t="s">
        <v>138</v>
      </c>
      <c r="BV17" s="216"/>
      <c r="BX17" s="160"/>
      <c r="BY17" s="218"/>
      <c r="BZ17" s="219"/>
      <c r="CB17" s="95"/>
      <c r="CC17" s="240" t="s">
        <v>590</v>
      </c>
      <c r="CD17" s="171">
        <v>11</v>
      </c>
      <c r="CE17" s="172">
        <v>0.6875</v>
      </c>
      <c r="CF17" s="173">
        <v>11</v>
      </c>
      <c r="CG17" s="165"/>
      <c r="CH17" s="200"/>
      <c r="CI17" s="159" t="s">
        <v>138</v>
      </c>
      <c r="CJ17" s="200"/>
      <c r="CK17" s="165"/>
      <c r="CL17" s="146"/>
      <c r="CM17" s="206"/>
      <c r="CN17" s="207"/>
      <c r="CQ17" s="172">
        <v>0.6875</v>
      </c>
      <c r="CR17" s="173">
        <v>11</v>
      </c>
      <c r="CT17" s="216"/>
      <c r="CU17" s="217" t="s">
        <v>138</v>
      </c>
      <c r="CV17" s="216"/>
      <c r="CX17" s="160"/>
      <c r="CY17" s="218"/>
      <c r="CZ17" s="219"/>
      <c r="DB17" s="95"/>
      <c r="DC17" s="212" t="str">
        <f>DG15</f>
        <v>バレンティア白鳥</v>
      </c>
      <c r="DD17" s="171">
        <v>11</v>
      </c>
      <c r="DE17" s="172">
        <v>0.6875</v>
      </c>
      <c r="DF17" s="173">
        <v>11</v>
      </c>
      <c r="DG17" s="165"/>
      <c r="DH17" s="200"/>
      <c r="DI17" s="159" t="s">
        <v>138</v>
      </c>
      <c r="DJ17" s="200"/>
      <c r="DK17" s="165"/>
      <c r="DL17" s="146"/>
      <c r="DM17" s="206"/>
      <c r="DN17" s="207"/>
      <c r="DQ17" s="172">
        <v>0.6875</v>
      </c>
      <c r="DR17" s="173">
        <v>11</v>
      </c>
      <c r="DT17" s="216"/>
      <c r="DU17" s="217" t="s">
        <v>138</v>
      </c>
      <c r="DV17" s="216"/>
      <c r="DX17" s="160"/>
      <c r="DY17" s="218"/>
      <c r="DZ17" s="219"/>
    </row>
    <row r="18" spans="2:130" ht="20.25" thickTop="1" thickBot="1">
      <c r="B18" s="95"/>
      <c r="C18" s="220"/>
      <c r="D18" s="610" t="s">
        <v>183</v>
      </c>
      <c r="E18" s="611"/>
      <c r="F18" s="221"/>
      <c r="G18" s="222" t="s">
        <v>184</v>
      </c>
      <c r="H18" s="222" t="str">
        <f>K8</f>
        <v>稲生</v>
      </c>
      <c r="I18" s="222"/>
      <c r="J18" s="222" t="s">
        <v>185</v>
      </c>
      <c r="K18" s="222" t="str">
        <f>K15</f>
        <v>玉垣</v>
      </c>
      <c r="L18" s="223"/>
      <c r="M18" s="222"/>
      <c r="N18" s="224"/>
      <c r="Q18" s="225" t="s">
        <v>186</v>
      </c>
      <c r="R18" s="221"/>
      <c r="S18" s="222" t="s">
        <v>184</v>
      </c>
      <c r="T18" s="222" t="str">
        <f>W8</f>
        <v>箕田WSC</v>
      </c>
      <c r="U18" s="222"/>
      <c r="V18" s="222" t="s">
        <v>187</v>
      </c>
      <c r="W18" s="226" t="s">
        <v>188</v>
      </c>
      <c r="X18" s="222"/>
      <c r="Y18" s="222"/>
      <c r="Z18" s="224"/>
      <c r="AB18" s="95"/>
      <c r="AC18" s="220"/>
      <c r="AD18" s="610" t="s">
        <v>183</v>
      </c>
      <c r="AE18" s="611"/>
      <c r="AF18" s="221"/>
      <c r="AG18" s="222" t="s">
        <v>184</v>
      </c>
      <c r="AH18" s="227" t="s">
        <v>189</v>
      </c>
      <c r="AI18" s="222"/>
      <c r="AJ18" s="222" t="s">
        <v>187</v>
      </c>
      <c r="AK18" s="222" t="str">
        <f>AK15</f>
        <v>YFT</v>
      </c>
      <c r="AL18" s="223"/>
      <c r="AM18" s="222"/>
      <c r="AN18" s="224"/>
      <c r="AQ18" s="220"/>
      <c r="AR18" s="221"/>
      <c r="AS18" s="222"/>
      <c r="AT18" s="222" t="str">
        <f>AW8</f>
        <v>SOUTOKU</v>
      </c>
      <c r="AU18" s="222"/>
      <c r="AV18" s="222"/>
      <c r="AW18" s="222"/>
      <c r="AX18" s="222"/>
      <c r="AY18" s="222"/>
      <c r="AZ18" s="224"/>
      <c r="BB18" s="95"/>
      <c r="BC18" s="220"/>
      <c r="BD18" s="610" t="s">
        <v>183</v>
      </c>
      <c r="BE18" s="611"/>
      <c r="BF18" s="221"/>
      <c r="BG18" s="222" t="s">
        <v>184</v>
      </c>
      <c r="BH18" s="222" t="str">
        <f>BK8</f>
        <v>鼓白</v>
      </c>
      <c r="BI18" s="222"/>
      <c r="BJ18" s="222" t="s">
        <v>190</v>
      </c>
      <c r="BK18" s="222" t="str">
        <f>BK15</f>
        <v>箕田WSC</v>
      </c>
      <c r="BL18" s="223"/>
      <c r="BM18" s="222"/>
      <c r="BN18" s="224"/>
      <c r="BQ18" s="220"/>
      <c r="BR18" s="221"/>
      <c r="BS18" s="222" t="s">
        <v>184</v>
      </c>
      <c r="BT18" s="222" t="str">
        <f>BW8</f>
        <v>FC KAWANO</v>
      </c>
      <c r="BU18" s="222"/>
      <c r="BV18" s="222" t="s">
        <v>190</v>
      </c>
      <c r="BW18" s="222" t="str">
        <f>BW14</f>
        <v>稲生</v>
      </c>
      <c r="BX18" s="222"/>
      <c r="BY18" s="222"/>
      <c r="BZ18" s="224"/>
      <c r="CB18" s="95"/>
      <c r="CC18" s="220"/>
      <c r="CD18" s="610" t="s">
        <v>183</v>
      </c>
      <c r="CE18" s="611"/>
      <c r="CF18" s="221"/>
      <c r="CG18" s="222" t="s">
        <v>184</v>
      </c>
      <c r="CH18" s="454" t="s">
        <v>587</v>
      </c>
      <c r="CI18" s="222"/>
      <c r="CJ18" s="222" t="s">
        <v>187</v>
      </c>
      <c r="CK18" s="454" t="s">
        <v>588</v>
      </c>
      <c r="CL18" s="223"/>
      <c r="CM18" s="222"/>
      <c r="CN18" s="224"/>
      <c r="CQ18" s="220"/>
      <c r="CR18" s="221"/>
      <c r="CS18" s="222"/>
      <c r="CT18" s="222" t="str">
        <f>CW8</f>
        <v>玉垣</v>
      </c>
      <c r="CU18" s="222"/>
      <c r="CV18" s="222"/>
      <c r="CW18" s="222"/>
      <c r="CX18" s="222"/>
      <c r="CY18" s="222"/>
      <c r="CZ18" s="224"/>
      <c r="DB18" s="95"/>
      <c r="DC18" s="220"/>
      <c r="DD18" s="610" t="s">
        <v>183</v>
      </c>
      <c r="DE18" s="611"/>
      <c r="DF18" s="221"/>
      <c r="DG18" s="222"/>
      <c r="DH18" s="222" t="str">
        <f>DK8</f>
        <v>国府</v>
      </c>
      <c r="DI18" s="222"/>
      <c r="DJ18" s="222"/>
      <c r="DK18" s="222"/>
      <c r="DL18" s="223"/>
      <c r="DM18" s="222"/>
      <c r="DN18" s="224"/>
      <c r="DQ18" s="220"/>
      <c r="DR18" s="221"/>
      <c r="DS18" s="222" t="s">
        <v>184</v>
      </c>
      <c r="DT18" s="716" t="s">
        <v>603</v>
      </c>
      <c r="DU18" s="222"/>
      <c r="DV18" s="222" t="s">
        <v>190</v>
      </c>
      <c r="DW18" s="222" t="str">
        <f>DW14</f>
        <v>稲生</v>
      </c>
      <c r="DX18" s="222"/>
      <c r="DY18" s="222"/>
      <c r="DZ18" s="224"/>
    </row>
    <row r="19" spans="2:130" ht="19.5" thickTop="1">
      <c r="B19" s="95"/>
      <c r="C19" s="228" t="s">
        <v>191</v>
      </c>
      <c r="AB19" s="95"/>
      <c r="AC19" s="228" t="s">
        <v>191</v>
      </c>
      <c r="BB19" s="95"/>
      <c r="BC19" s="228" t="s">
        <v>191</v>
      </c>
      <c r="CB19" s="95"/>
      <c r="CC19" s="228" t="s">
        <v>191</v>
      </c>
      <c r="DB19" s="95"/>
      <c r="DC19" s="228" t="s">
        <v>192</v>
      </c>
    </row>
    <row r="21" spans="2:130" ht="24">
      <c r="C21" s="140" t="str">
        <f>C3</f>
        <v>第一節</v>
      </c>
      <c r="F21" s="612" t="s">
        <v>193</v>
      </c>
      <c r="G21" s="612"/>
      <c r="H21" s="612"/>
      <c r="I21" s="612"/>
      <c r="J21" s="612"/>
      <c r="K21" s="612"/>
      <c r="L21" s="612"/>
      <c r="M21" s="612"/>
      <c r="N21" s="612"/>
      <c r="R21" s="612" t="s">
        <v>194</v>
      </c>
      <c r="S21" s="612"/>
      <c r="T21" s="612"/>
      <c r="U21" s="612"/>
      <c r="V21" s="612"/>
      <c r="W21" s="612"/>
      <c r="X21" s="612"/>
      <c r="Y21" s="612"/>
      <c r="Z21" s="612"/>
      <c r="AC21" s="140" t="str">
        <f>AC3</f>
        <v>第二節</v>
      </c>
      <c r="AF21" s="612" t="s">
        <v>195</v>
      </c>
      <c r="AG21" s="612"/>
      <c r="AH21" s="612"/>
      <c r="AI21" s="612"/>
      <c r="AJ21" s="612"/>
      <c r="AK21" s="612"/>
      <c r="AL21" s="612"/>
      <c r="AM21" s="612"/>
      <c r="AN21" s="612"/>
      <c r="AR21" s="612" t="s">
        <v>194</v>
      </c>
      <c r="AS21" s="612"/>
      <c r="AT21" s="612"/>
      <c r="AU21" s="612"/>
      <c r="AV21" s="612"/>
      <c r="AW21" s="612"/>
      <c r="AX21" s="612"/>
      <c r="AY21" s="612"/>
      <c r="AZ21" s="612"/>
      <c r="BC21" s="140" t="str">
        <f>BC3</f>
        <v>第三節</v>
      </c>
      <c r="BF21" s="612" t="s">
        <v>195</v>
      </c>
      <c r="BG21" s="612"/>
      <c r="BH21" s="612"/>
      <c r="BI21" s="612"/>
      <c r="BJ21" s="612"/>
      <c r="BK21" s="612"/>
      <c r="BL21" s="612"/>
      <c r="BM21" s="612"/>
      <c r="BN21" s="612"/>
      <c r="BR21" s="612" t="s">
        <v>194</v>
      </c>
      <c r="BS21" s="612"/>
      <c r="BT21" s="612"/>
      <c r="BU21" s="612"/>
      <c r="BV21" s="612"/>
      <c r="BW21" s="612"/>
      <c r="BX21" s="612"/>
      <c r="BY21" s="612"/>
      <c r="BZ21" s="612"/>
      <c r="CC21" s="141" t="str">
        <f>CC3</f>
        <v>第四節</v>
      </c>
      <c r="CF21" s="612" t="s">
        <v>193</v>
      </c>
      <c r="CG21" s="612"/>
      <c r="CH21" s="612"/>
      <c r="CI21" s="612"/>
      <c r="CJ21" s="612"/>
      <c r="CK21" s="612"/>
      <c r="CL21" s="612"/>
      <c r="CM21" s="612"/>
      <c r="CN21" s="612"/>
      <c r="CR21" s="612" t="s">
        <v>194</v>
      </c>
      <c r="CS21" s="612"/>
      <c r="CT21" s="612"/>
      <c r="CU21" s="612"/>
      <c r="CV21" s="612"/>
      <c r="CW21" s="612"/>
      <c r="CX21" s="612"/>
      <c r="CY21" s="612"/>
      <c r="CZ21" s="612"/>
      <c r="DC21" s="140" t="str">
        <f>DC3</f>
        <v>第五節</v>
      </c>
      <c r="DF21" s="612" t="s">
        <v>195</v>
      </c>
      <c r="DG21" s="612"/>
      <c r="DH21" s="612"/>
      <c r="DI21" s="612"/>
      <c r="DJ21" s="612"/>
      <c r="DK21" s="612"/>
      <c r="DL21" s="612"/>
      <c r="DM21" s="612"/>
      <c r="DN21" s="612"/>
      <c r="DR21" s="612" t="s">
        <v>194</v>
      </c>
      <c r="DS21" s="612"/>
      <c r="DT21" s="612"/>
      <c r="DU21" s="612"/>
      <c r="DV21" s="612"/>
      <c r="DW21" s="612"/>
      <c r="DX21" s="612"/>
      <c r="DY21" s="612"/>
      <c r="DZ21" s="612"/>
    </row>
    <row r="22" spans="2:130" ht="13.5">
      <c r="C22" s="142"/>
      <c r="D22" s="142"/>
      <c r="E22" s="142"/>
      <c r="F22" s="613" t="s">
        <v>196</v>
      </c>
      <c r="G22" s="614"/>
      <c r="H22" s="614"/>
      <c r="I22" s="614"/>
      <c r="J22" s="614"/>
      <c r="K22" s="614"/>
      <c r="L22" s="614"/>
      <c r="M22" s="614"/>
      <c r="N22" s="615"/>
      <c r="Q22" s="142"/>
      <c r="R22" s="613" t="s">
        <v>197</v>
      </c>
      <c r="S22" s="614"/>
      <c r="T22" s="614"/>
      <c r="U22" s="614"/>
      <c r="V22" s="614"/>
      <c r="W22" s="614"/>
      <c r="X22" s="614"/>
      <c r="Y22" s="614"/>
      <c r="Z22" s="615"/>
      <c r="AC22" s="142"/>
      <c r="AD22" s="142"/>
      <c r="AE22" s="142"/>
      <c r="AF22" s="613" t="s">
        <v>196</v>
      </c>
      <c r="AG22" s="614"/>
      <c r="AH22" s="614"/>
      <c r="AI22" s="614"/>
      <c r="AJ22" s="614"/>
      <c r="AK22" s="614"/>
      <c r="AL22" s="614"/>
      <c r="AM22" s="614"/>
      <c r="AN22" s="615"/>
      <c r="AQ22" s="142"/>
      <c r="AR22" s="613" t="s">
        <v>197</v>
      </c>
      <c r="AS22" s="614"/>
      <c r="AT22" s="614"/>
      <c r="AU22" s="614"/>
      <c r="AV22" s="614"/>
      <c r="AW22" s="614"/>
      <c r="AX22" s="614"/>
      <c r="AY22" s="614"/>
      <c r="AZ22" s="615"/>
      <c r="BC22" s="142"/>
      <c r="BD22" s="142"/>
      <c r="BE22" s="142"/>
      <c r="BF22" s="613" t="s">
        <v>196</v>
      </c>
      <c r="BG22" s="614"/>
      <c r="BH22" s="614"/>
      <c r="BI22" s="614"/>
      <c r="BJ22" s="614"/>
      <c r="BK22" s="614"/>
      <c r="BL22" s="614"/>
      <c r="BM22" s="614"/>
      <c r="BN22" s="615"/>
      <c r="BQ22" s="142"/>
      <c r="BR22" s="613" t="s">
        <v>197</v>
      </c>
      <c r="BS22" s="614"/>
      <c r="BT22" s="614"/>
      <c r="BU22" s="614"/>
      <c r="BV22" s="614"/>
      <c r="BW22" s="614"/>
      <c r="BX22" s="614"/>
      <c r="BY22" s="614"/>
      <c r="BZ22" s="615"/>
      <c r="CC22" s="142"/>
      <c r="CD22" s="142"/>
      <c r="CE22" s="142"/>
      <c r="CF22" s="613" t="s">
        <v>196</v>
      </c>
      <c r="CG22" s="614"/>
      <c r="CH22" s="614"/>
      <c r="CI22" s="614"/>
      <c r="CJ22" s="614"/>
      <c r="CK22" s="614"/>
      <c r="CL22" s="614"/>
      <c r="CM22" s="614"/>
      <c r="CN22" s="615"/>
      <c r="CQ22" s="142"/>
      <c r="CR22" s="613" t="s">
        <v>197</v>
      </c>
      <c r="CS22" s="614"/>
      <c r="CT22" s="614"/>
      <c r="CU22" s="614"/>
      <c r="CV22" s="614"/>
      <c r="CW22" s="614"/>
      <c r="CX22" s="614"/>
      <c r="CY22" s="614"/>
      <c r="CZ22" s="615"/>
      <c r="DC22" s="142"/>
      <c r="DD22" s="142"/>
      <c r="DE22" s="142"/>
      <c r="DF22" s="613" t="s">
        <v>196</v>
      </c>
      <c r="DG22" s="614"/>
      <c r="DH22" s="614"/>
      <c r="DI22" s="614"/>
      <c r="DJ22" s="614"/>
      <c r="DK22" s="614"/>
      <c r="DL22" s="614"/>
      <c r="DM22" s="614"/>
      <c r="DN22" s="615"/>
      <c r="DQ22" s="142"/>
      <c r="DR22" s="613" t="s">
        <v>197</v>
      </c>
      <c r="DS22" s="614"/>
      <c r="DT22" s="614"/>
      <c r="DU22" s="614"/>
      <c r="DV22" s="614"/>
      <c r="DW22" s="614"/>
      <c r="DX22" s="614"/>
      <c r="DY22" s="614"/>
      <c r="DZ22" s="615"/>
    </row>
    <row r="23" spans="2:130" ht="13.5">
      <c r="C23" s="143" t="s">
        <v>126</v>
      </c>
      <c r="D23" s="143" t="s">
        <v>198</v>
      </c>
      <c r="E23" s="143" t="s">
        <v>128</v>
      </c>
      <c r="F23" s="596" t="s">
        <v>199</v>
      </c>
      <c r="G23" s="598" t="s">
        <v>130</v>
      </c>
      <c r="H23" s="599"/>
      <c r="I23" s="599"/>
      <c r="J23" s="599"/>
      <c r="K23" s="600"/>
      <c r="L23" s="144"/>
      <c r="M23" s="593" t="s">
        <v>131</v>
      </c>
      <c r="N23" s="595"/>
      <c r="Q23" s="143" t="s">
        <v>128</v>
      </c>
      <c r="R23" s="589" t="s">
        <v>199</v>
      </c>
      <c r="S23" s="589" t="s">
        <v>130</v>
      </c>
      <c r="T23" s="589"/>
      <c r="U23" s="589"/>
      <c r="V23" s="589"/>
      <c r="W23" s="589"/>
      <c r="X23" s="144"/>
      <c r="Y23" s="589" t="s">
        <v>131</v>
      </c>
      <c r="Z23" s="589"/>
      <c r="AC23" s="143" t="s">
        <v>126</v>
      </c>
      <c r="AD23" s="143" t="s">
        <v>200</v>
      </c>
      <c r="AE23" s="143" t="s">
        <v>128</v>
      </c>
      <c r="AF23" s="596" t="s">
        <v>199</v>
      </c>
      <c r="AG23" s="598" t="s">
        <v>130</v>
      </c>
      <c r="AH23" s="599"/>
      <c r="AI23" s="599"/>
      <c r="AJ23" s="599"/>
      <c r="AK23" s="600"/>
      <c r="AL23" s="144"/>
      <c r="AM23" s="593" t="s">
        <v>131</v>
      </c>
      <c r="AN23" s="595"/>
      <c r="AQ23" s="143" t="s">
        <v>128</v>
      </c>
      <c r="AR23" s="589" t="s">
        <v>133</v>
      </c>
      <c r="AS23" s="589" t="s">
        <v>130</v>
      </c>
      <c r="AT23" s="589"/>
      <c r="AU23" s="589"/>
      <c r="AV23" s="589"/>
      <c r="AW23" s="589"/>
      <c r="AX23" s="144"/>
      <c r="AY23" s="589" t="s">
        <v>131</v>
      </c>
      <c r="AZ23" s="589"/>
      <c r="BC23" s="143" t="s">
        <v>126</v>
      </c>
      <c r="BD23" s="143" t="s">
        <v>132</v>
      </c>
      <c r="BE23" s="143" t="s">
        <v>128</v>
      </c>
      <c r="BF23" s="596" t="s">
        <v>133</v>
      </c>
      <c r="BG23" s="598" t="s">
        <v>130</v>
      </c>
      <c r="BH23" s="599"/>
      <c r="BI23" s="599"/>
      <c r="BJ23" s="599"/>
      <c r="BK23" s="600"/>
      <c r="BL23" s="144"/>
      <c r="BM23" s="593" t="s">
        <v>131</v>
      </c>
      <c r="BN23" s="595"/>
      <c r="BQ23" s="143" t="s">
        <v>128</v>
      </c>
      <c r="BR23" s="589" t="s">
        <v>133</v>
      </c>
      <c r="BS23" s="589" t="s">
        <v>130</v>
      </c>
      <c r="BT23" s="589"/>
      <c r="BU23" s="589"/>
      <c r="BV23" s="589"/>
      <c r="BW23" s="589"/>
      <c r="BX23" s="144"/>
      <c r="BY23" s="589" t="s">
        <v>131</v>
      </c>
      <c r="BZ23" s="589"/>
      <c r="CC23" s="143" t="s">
        <v>126</v>
      </c>
      <c r="CD23" s="143" t="s">
        <v>132</v>
      </c>
      <c r="CE23" s="143" t="s">
        <v>128</v>
      </c>
      <c r="CF23" s="596" t="s">
        <v>133</v>
      </c>
      <c r="CG23" s="598" t="s">
        <v>130</v>
      </c>
      <c r="CH23" s="599"/>
      <c r="CI23" s="599"/>
      <c r="CJ23" s="599"/>
      <c r="CK23" s="600"/>
      <c r="CL23" s="144"/>
      <c r="CM23" s="593" t="s">
        <v>131</v>
      </c>
      <c r="CN23" s="595"/>
      <c r="CQ23" s="143" t="s">
        <v>128</v>
      </c>
      <c r="CR23" s="589" t="s">
        <v>201</v>
      </c>
      <c r="CS23" s="589" t="s">
        <v>130</v>
      </c>
      <c r="CT23" s="589"/>
      <c r="CU23" s="589"/>
      <c r="CV23" s="589"/>
      <c r="CW23" s="589"/>
      <c r="CX23" s="144"/>
      <c r="CY23" s="589" t="s">
        <v>131</v>
      </c>
      <c r="CZ23" s="589"/>
      <c r="DC23" s="143" t="s">
        <v>126</v>
      </c>
      <c r="DD23" s="143" t="s">
        <v>132</v>
      </c>
      <c r="DE23" s="143" t="s">
        <v>128</v>
      </c>
      <c r="DF23" s="596" t="s">
        <v>133</v>
      </c>
      <c r="DG23" s="598" t="s">
        <v>130</v>
      </c>
      <c r="DH23" s="599"/>
      <c r="DI23" s="599"/>
      <c r="DJ23" s="599"/>
      <c r="DK23" s="600"/>
      <c r="DL23" s="144"/>
      <c r="DM23" s="593" t="s">
        <v>131</v>
      </c>
      <c r="DN23" s="595"/>
      <c r="DQ23" s="143" t="s">
        <v>128</v>
      </c>
      <c r="DR23" s="589" t="s">
        <v>133</v>
      </c>
      <c r="DS23" s="589" t="s">
        <v>130</v>
      </c>
      <c r="DT23" s="589"/>
      <c r="DU23" s="589"/>
      <c r="DV23" s="589"/>
      <c r="DW23" s="589"/>
      <c r="DX23" s="144"/>
      <c r="DY23" s="589" t="s">
        <v>131</v>
      </c>
      <c r="DZ23" s="589"/>
    </row>
    <row r="24" spans="2:130" ht="13.5">
      <c r="C24" s="145"/>
      <c r="D24" s="145"/>
      <c r="E24" s="145"/>
      <c r="F24" s="597"/>
      <c r="G24" s="601"/>
      <c r="H24" s="602"/>
      <c r="I24" s="602"/>
      <c r="J24" s="602"/>
      <c r="K24" s="603"/>
      <c r="L24" s="146"/>
      <c r="M24" s="142" t="s">
        <v>134</v>
      </c>
      <c r="N24" s="147" t="s">
        <v>135</v>
      </c>
      <c r="Q24" s="145"/>
      <c r="R24" s="596"/>
      <c r="S24" s="596"/>
      <c r="T24" s="596"/>
      <c r="U24" s="596"/>
      <c r="V24" s="596"/>
      <c r="W24" s="596"/>
      <c r="X24" s="146"/>
      <c r="Y24" s="142" t="s">
        <v>134</v>
      </c>
      <c r="Z24" s="147" t="s">
        <v>135</v>
      </c>
      <c r="AC24" s="145"/>
      <c r="AD24" s="145"/>
      <c r="AE24" s="145"/>
      <c r="AF24" s="597"/>
      <c r="AG24" s="601"/>
      <c r="AH24" s="602"/>
      <c r="AI24" s="602"/>
      <c r="AJ24" s="602"/>
      <c r="AK24" s="603"/>
      <c r="AL24" s="146"/>
      <c r="AM24" s="142" t="s">
        <v>134</v>
      </c>
      <c r="AN24" s="147" t="s">
        <v>135</v>
      </c>
      <c r="AQ24" s="145"/>
      <c r="AR24" s="596"/>
      <c r="AS24" s="596"/>
      <c r="AT24" s="596"/>
      <c r="AU24" s="596"/>
      <c r="AV24" s="596"/>
      <c r="AW24" s="596"/>
      <c r="AX24" s="146"/>
      <c r="AY24" s="142" t="s">
        <v>134</v>
      </c>
      <c r="AZ24" s="147" t="s">
        <v>135</v>
      </c>
      <c r="BC24" s="145"/>
      <c r="BD24" s="145"/>
      <c r="BE24" s="145"/>
      <c r="BF24" s="597"/>
      <c r="BG24" s="601"/>
      <c r="BH24" s="602"/>
      <c r="BI24" s="602"/>
      <c r="BJ24" s="602"/>
      <c r="BK24" s="603"/>
      <c r="BL24" s="146"/>
      <c r="BM24" s="142" t="s">
        <v>134</v>
      </c>
      <c r="BN24" s="147" t="s">
        <v>135</v>
      </c>
      <c r="BQ24" s="145"/>
      <c r="BR24" s="596"/>
      <c r="BS24" s="596"/>
      <c r="BT24" s="596"/>
      <c r="BU24" s="596"/>
      <c r="BV24" s="596"/>
      <c r="BW24" s="596"/>
      <c r="BX24" s="146"/>
      <c r="BY24" s="142" t="s">
        <v>134</v>
      </c>
      <c r="BZ24" s="147" t="s">
        <v>135</v>
      </c>
      <c r="CC24" s="145"/>
      <c r="CD24" s="145"/>
      <c r="CE24" s="145"/>
      <c r="CF24" s="597"/>
      <c r="CG24" s="601"/>
      <c r="CH24" s="602"/>
      <c r="CI24" s="602"/>
      <c r="CJ24" s="602"/>
      <c r="CK24" s="603"/>
      <c r="CL24" s="146"/>
      <c r="CM24" s="142" t="s">
        <v>134</v>
      </c>
      <c r="CN24" s="147" t="s">
        <v>135</v>
      </c>
      <c r="CQ24" s="145"/>
      <c r="CR24" s="596"/>
      <c r="CS24" s="596"/>
      <c r="CT24" s="596"/>
      <c r="CU24" s="596"/>
      <c r="CV24" s="596"/>
      <c r="CW24" s="596"/>
      <c r="CX24" s="146"/>
      <c r="CY24" s="142" t="s">
        <v>134</v>
      </c>
      <c r="CZ24" s="147" t="s">
        <v>135</v>
      </c>
      <c r="DC24" s="145"/>
      <c r="DD24" s="145"/>
      <c r="DE24" s="145"/>
      <c r="DF24" s="597"/>
      <c r="DG24" s="601"/>
      <c r="DH24" s="602"/>
      <c r="DI24" s="602"/>
      <c r="DJ24" s="602"/>
      <c r="DK24" s="603"/>
      <c r="DL24" s="146"/>
      <c r="DM24" s="142" t="s">
        <v>134</v>
      </c>
      <c r="DN24" s="147" t="s">
        <v>135</v>
      </c>
      <c r="DQ24" s="145"/>
      <c r="DR24" s="596"/>
      <c r="DS24" s="596"/>
      <c r="DT24" s="596"/>
      <c r="DU24" s="596"/>
      <c r="DV24" s="596"/>
      <c r="DW24" s="596"/>
      <c r="DX24" s="146"/>
      <c r="DY24" s="142" t="s">
        <v>134</v>
      </c>
      <c r="DZ24" s="147" t="s">
        <v>135</v>
      </c>
    </row>
    <row r="25" spans="2:130" ht="24.75" thickBot="1">
      <c r="C25" s="142"/>
      <c r="D25" s="149">
        <v>1</v>
      </c>
      <c r="E25" s="150">
        <v>0.41666666666666669</v>
      </c>
      <c r="F25" s="151">
        <v>1</v>
      </c>
      <c r="G25" s="157" t="str">
        <f>'U10  U9 リーグ星取表'!B69</f>
        <v>SAKAEホワイト</v>
      </c>
      <c r="H25" s="158"/>
      <c r="I25" s="159" t="s">
        <v>136</v>
      </c>
      <c r="J25" s="158"/>
      <c r="K25" s="157" t="str">
        <f>'U10  U9 リーグ星取表'!B71</f>
        <v>稲生</v>
      </c>
      <c r="L25" s="160"/>
      <c r="M25" s="161" t="s">
        <v>137</v>
      </c>
      <c r="N25" s="229"/>
      <c r="Q25" s="150">
        <v>0.41666666666666669</v>
      </c>
      <c r="R25" s="151">
        <v>1</v>
      </c>
      <c r="S25" s="157" t="str">
        <f>'U10  U9 リーグ星取表'!B98</f>
        <v>愛宕レアル</v>
      </c>
      <c r="T25" s="158"/>
      <c r="U25" s="159" t="s">
        <v>202</v>
      </c>
      <c r="V25" s="158"/>
      <c r="W25" s="157" t="str">
        <f>'U10  U9 リーグ星取表'!B100</f>
        <v>アレグロッソ旭が丘</v>
      </c>
      <c r="X25" s="160"/>
      <c r="Y25" s="161" t="s">
        <v>137</v>
      </c>
      <c r="Z25" s="229"/>
      <c r="AC25" s="142"/>
      <c r="AD25" s="149">
        <v>1</v>
      </c>
      <c r="AE25" s="150">
        <v>0.375</v>
      </c>
      <c r="AF25" s="151">
        <v>1</v>
      </c>
      <c r="AG25" s="157" t="str">
        <f>'U10  U9 リーグ星取表'!U69</f>
        <v>SAKAEホワイト</v>
      </c>
      <c r="AH25" s="158"/>
      <c r="AI25" s="159" t="s">
        <v>136</v>
      </c>
      <c r="AJ25" s="158"/>
      <c r="AK25" s="157" t="str">
        <f>'U10  U9 リーグ星取表'!U71</f>
        <v>YFT</v>
      </c>
      <c r="AL25" s="160"/>
      <c r="AM25" s="161" t="s">
        <v>137</v>
      </c>
      <c r="AN25" s="229"/>
      <c r="AQ25" s="150">
        <v>0.375</v>
      </c>
      <c r="AR25" s="151">
        <v>1</v>
      </c>
      <c r="AS25" s="157" t="str">
        <f>'U10  U9 リーグ星取表'!U98</f>
        <v>愛宕バルサ</v>
      </c>
      <c r="AT25" s="158"/>
      <c r="AU25" s="159" t="s">
        <v>138</v>
      </c>
      <c r="AV25" s="158"/>
      <c r="AW25" s="157" t="str">
        <f>'U10  U9 リーグ星取表'!U100</f>
        <v>SAKAEオレンジ</v>
      </c>
      <c r="AX25" s="160"/>
      <c r="AY25" s="161" t="s">
        <v>137</v>
      </c>
      <c r="AZ25" s="229"/>
      <c r="BC25" s="142"/>
      <c r="BD25" s="149">
        <v>1</v>
      </c>
      <c r="BE25" s="150">
        <v>0.375</v>
      </c>
      <c r="BF25" s="151">
        <v>1</v>
      </c>
      <c r="BG25" s="157" t="str">
        <f>'U10  U9 リーグ星取表'!AN69</f>
        <v>SAKAEオレンジ</v>
      </c>
      <c r="BH25" s="158"/>
      <c r="BI25" s="159" t="s">
        <v>138</v>
      </c>
      <c r="BJ25" s="158"/>
      <c r="BK25" s="157" t="str">
        <f>'U10  U9 リーグ星取表'!AN71</f>
        <v>YFT</v>
      </c>
      <c r="BL25" s="160"/>
      <c r="BM25" s="161" t="s">
        <v>137</v>
      </c>
      <c r="BN25" s="229"/>
      <c r="BQ25" s="150">
        <v>0.375</v>
      </c>
      <c r="BR25" s="151">
        <v>1</v>
      </c>
      <c r="BS25" s="157" t="str">
        <f>'U10  U9 リーグ星取表'!AN98</f>
        <v>SAKAEホワイト</v>
      </c>
      <c r="BT25" s="158"/>
      <c r="BU25" s="159" t="s">
        <v>156</v>
      </c>
      <c r="BV25" s="158"/>
      <c r="BW25" s="157" t="str">
        <f>'U10  U9 リーグ星取表'!AN100</f>
        <v>愛宕バルサ</v>
      </c>
      <c r="BX25" s="160"/>
      <c r="BY25" s="161" t="s">
        <v>137</v>
      </c>
      <c r="BZ25" s="229"/>
      <c r="CC25" s="142"/>
      <c r="CD25" s="149">
        <v>1</v>
      </c>
      <c r="CE25" s="150">
        <v>0.375</v>
      </c>
      <c r="CF25" s="151">
        <v>1</v>
      </c>
      <c r="CG25" s="157" t="str">
        <f>'U10  U9 リーグ星取表'!BG69</f>
        <v>SAKAEホワイト</v>
      </c>
      <c r="CH25" s="158"/>
      <c r="CI25" s="159" t="s">
        <v>156</v>
      </c>
      <c r="CJ25" s="158"/>
      <c r="CK25" s="157" t="str">
        <f>'U10  U9 リーグ星取表'!BG71</f>
        <v>YFT</v>
      </c>
      <c r="CL25" s="160"/>
      <c r="CM25" s="161" t="s">
        <v>137</v>
      </c>
      <c r="CN25" s="229"/>
      <c r="CQ25" s="150">
        <v>0.375</v>
      </c>
      <c r="CR25" s="151">
        <v>1</v>
      </c>
      <c r="CS25" s="157" t="str">
        <f>'U10  U9 リーグ星取表'!BG98</f>
        <v>SAKAEオレンジ</v>
      </c>
      <c r="CT25" s="158"/>
      <c r="CU25" s="159" t="s">
        <v>156</v>
      </c>
      <c r="CV25" s="158"/>
      <c r="CW25" s="157" t="str">
        <f>'U10  U9 リーグ星取表'!BG100</f>
        <v>KAWANO</v>
      </c>
      <c r="CX25" s="160"/>
      <c r="CY25" s="161" t="s">
        <v>137</v>
      </c>
      <c r="CZ25" s="229"/>
      <c r="DC25" s="142"/>
      <c r="DD25" s="149">
        <v>1</v>
      </c>
      <c r="DE25" s="150">
        <v>0.375</v>
      </c>
      <c r="DF25" s="151">
        <v>1</v>
      </c>
      <c r="DG25" s="157" t="str">
        <f>'U10  U9 リーグ星取表'!BZ69</f>
        <v>SAKAEオレンジ</v>
      </c>
      <c r="DH25" s="158"/>
      <c r="DI25" s="159" t="s">
        <v>156</v>
      </c>
      <c r="DJ25" s="158"/>
      <c r="DK25" s="157" t="str">
        <f>'U10  U9 リーグ星取表'!BZ71</f>
        <v>YFT</v>
      </c>
      <c r="DL25" s="160"/>
      <c r="DM25" s="161" t="s">
        <v>137</v>
      </c>
      <c r="DN25" s="229"/>
      <c r="DQ25" s="150">
        <v>0.375</v>
      </c>
      <c r="DR25" s="151">
        <v>1</v>
      </c>
      <c r="DS25" s="683" t="str">
        <f>'U10  U9 リーグ星取表'!BZ98</f>
        <v>SAKAEホワイト</v>
      </c>
      <c r="DT25" s="158"/>
      <c r="DU25" s="684" t="s">
        <v>156</v>
      </c>
      <c r="DV25" s="158"/>
      <c r="DW25" s="683" t="str">
        <f>'U10  U9 リーグ星取表'!BZ100</f>
        <v>KAWANO</v>
      </c>
      <c r="DX25" s="160"/>
      <c r="DY25" s="685" t="s">
        <v>137</v>
      </c>
      <c r="DZ25" s="686"/>
    </row>
    <row r="26" spans="2:130" ht="26.25" thickTop="1">
      <c r="C26" s="143"/>
      <c r="D26" s="149">
        <v>2</v>
      </c>
      <c r="E26" s="150">
        <v>0.44791666666666669</v>
      </c>
      <c r="F26" s="151">
        <v>2</v>
      </c>
      <c r="G26" s="230" t="str">
        <f>'U10  U9 リーグ星取表'!B78</f>
        <v>YFT</v>
      </c>
      <c r="H26" s="231"/>
      <c r="I26" s="159" t="s">
        <v>138</v>
      </c>
      <c r="J26" s="231"/>
      <c r="K26" s="230" t="str">
        <f>'U10  U9 リーグ星取表'!B80</f>
        <v>明生</v>
      </c>
      <c r="L26" s="146"/>
      <c r="M26" s="167" t="s">
        <v>137</v>
      </c>
      <c r="N26" s="229"/>
      <c r="Q26" s="150">
        <v>0.44791666666666669</v>
      </c>
      <c r="R26" s="151">
        <v>2</v>
      </c>
      <c r="S26" s="230" t="str">
        <f>'U10  U9 リーグ星取表'!B107</f>
        <v>KAWANO</v>
      </c>
      <c r="T26" s="231"/>
      <c r="U26" s="159" t="s">
        <v>138</v>
      </c>
      <c r="V26" s="231"/>
      <c r="W26" s="230" t="str">
        <f>'U10  U9 リーグ星取表'!B109</f>
        <v>国府</v>
      </c>
      <c r="X26" s="146"/>
      <c r="Y26" s="167" t="s">
        <v>137</v>
      </c>
      <c r="Z26" s="229"/>
      <c r="AC26" s="143"/>
      <c r="AD26" s="149">
        <v>2</v>
      </c>
      <c r="AE26" s="150">
        <v>0.40625</v>
      </c>
      <c r="AF26" s="151">
        <v>2</v>
      </c>
      <c r="AG26" s="230" t="str">
        <f>'U10  U9 リーグ星取表'!U78</f>
        <v>明生</v>
      </c>
      <c r="AH26" s="231"/>
      <c r="AI26" s="159" t="s">
        <v>156</v>
      </c>
      <c r="AJ26" s="231"/>
      <c r="AK26" s="230" t="str">
        <f>'U10  U9 リーグ星取表'!U80</f>
        <v>稲生</v>
      </c>
      <c r="AL26" s="146"/>
      <c r="AM26" s="167" t="s">
        <v>137</v>
      </c>
      <c r="AN26" s="229"/>
      <c r="AQ26" s="150">
        <v>0.40625</v>
      </c>
      <c r="AR26" s="151">
        <v>2</v>
      </c>
      <c r="AS26" s="230" t="str">
        <f>'U10  U9 リーグ星取表'!U107</f>
        <v>KAWANO</v>
      </c>
      <c r="AT26" s="231"/>
      <c r="AU26" s="159" t="s">
        <v>138</v>
      </c>
      <c r="AV26" s="231"/>
      <c r="AW26" s="230" t="str">
        <f>'U10  U9 リーグ星取表'!U109</f>
        <v>アレグロッソ旭が丘</v>
      </c>
      <c r="AX26" s="146"/>
      <c r="AY26" s="167" t="s">
        <v>137</v>
      </c>
      <c r="AZ26" s="229"/>
      <c r="BC26" s="143"/>
      <c r="BD26" s="149">
        <v>2</v>
      </c>
      <c r="BE26" s="150">
        <v>0.40625</v>
      </c>
      <c r="BF26" s="151">
        <v>2</v>
      </c>
      <c r="BG26" s="230" t="str">
        <f>'U10  U9 リーグ星取表'!AN78</f>
        <v>グランビーノ鈴峰</v>
      </c>
      <c r="BH26" s="231"/>
      <c r="BI26" s="159" t="s">
        <v>138</v>
      </c>
      <c r="BJ26" s="231"/>
      <c r="BK26" s="230" t="str">
        <f>'U10  U9 リーグ星取表'!AN80</f>
        <v>i &amp; K</v>
      </c>
      <c r="BL26" s="146"/>
      <c r="BM26" s="167" t="s">
        <v>137</v>
      </c>
      <c r="BN26" s="229"/>
      <c r="BQ26" s="150">
        <v>0.40625</v>
      </c>
      <c r="BR26" s="151">
        <v>2</v>
      </c>
      <c r="BS26" s="230" t="str">
        <f>'U10  U9 リーグ星取表'!AN107</f>
        <v>愛宕レアル</v>
      </c>
      <c r="BT26" s="231"/>
      <c r="BU26" s="159" t="s">
        <v>138</v>
      </c>
      <c r="BV26" s="231"/>
      <c r="BW26" s="230" t="str">
        <f>'U10  U9 リーグ星取表'!AN109</f>
        <v>アレグロッソ旭が丘</v>
      </c>
      <c r="BX26" s="146"/>
      <c r="BY26" s="167" t="s">
        <v>137</v>
      </c>
      <c r="BZ26" s="229"/>
      <c r="CC26" s="143"/>
      <c r="CD26" s="149">
        <v>2</v>
      </c>
      <c r="CE26" s="150">
        <v>0.40625</v>
      </c>
      <c r="CF26" s="151">
        <v>2</v>
      </c>
      <c r="CG26" s="230" t="str">
        <f>'U10  U9 リーグ星取表'!BG78</f>
        <v>明生</v>
      </c>
      <c r="CH26" s="231"/>
      <c r="CI26" s="159" t="s">
        <v>138</v>
      </c>
      <c r="CJ26" s="231"/>
      <c r="CK26" s="230" t="str">
        <f>'U10  U9 リーグ星取表'!BG80</f>
        <v>グランビーノ鈴峰</v>
      </c>
      <c r="CL26" s="146"/>
      <c r="CM26" s="167" t="s">
        <v>137</v>
      </c>
      <c r="CN26" s="229"/>
      <c r="CQ26" s="150">
        <v>0.40625</v>
      </c>
      <c r="CR26" s="151">
        <v>2</v>
      </c>
      <c r="CS26" s="230" t="str">
        <f>'U10  U9 リーグ星取表'!BG107</f>
        <v>愛宕バルサ</v>
      </c>
      <c r="CT26" s="231"/>
      <c r="CU26" s="159" t="s">
        <v>138</v>
      </c>
      <c r="CV26" s="231"/>
      <c r="CW26" s="230" t="str">
        <f>'U10  U9 リーグ星取表'!BG109</f>
        <v>アレグロッソ旭が丘</v>
      </c>
      <c r="CX26" s="146"/>
      <c r="CY26" s="167" t="s">
        <v>137</v>
      </c>
      <c r="CZ26" s="229"/>
      <c r="DC26" s="179" t="str">
        <f>DC8</f>
        <v>12月20日or</v>
      </c>
      <c r="DD26" s="149">
        <v>2</v>
      </c>
      <c r="DE26" s="150">
        <v>0.40625</v>
      </c>
      <c r="DF26" s="151">
        <v>2</v>
      </c>
      <c r="DG26" s="230" t="str">
        <f>'U10  U9 リーグ星取表'!BZ78</f>
        <v>国府</v>
      </c>
      <c r="DH26" s="231"/>
      <c r="DI26" s="159" t="s">
        <v>138</v>
      </c>
      <c r="DJ26" s="231"/>
      <c r="DK26" s="230" t="str">
        <f>'U10  U9 リーグ星取表'!BZ80</f>
        <v>グランビーノ鈴峰</v>
      </c>
      <c r="DL26" s="146"/>
      <c r="DM26" s="167" t="s">
        <v>137</v>
      </c>
      <c r="DN26" s="229"/>
      <c r="DQ26" s="150">
        <v>0.40625</v>
      </c>
      <c r="DR26" s="657">
        <v>2</v>
      </c>
      <c r="DS26" s="697" t="s">
        <v>601</v>
      </c>
      <c r="DT26" s="698"/>
      <c r="DU26" s="699" t="s">
        <v>156</v>
      </c>
      <c r="DV26" s="698"/>
      <c r="DW26" s="700" t="str">
        <f>'U10  U9 リーグ星取表'!BZ109</f>
        <v>i &amp; K</v>
      </c>
      <c r="DX26" s="701"/>
      <c r="DY26" s="702" t="s">
        <v>137</v>
      </c>
      <c r="DZ26" s="703"/>
    </row>
    <row r="27" spans="2:130" ht="25.5">
      <c r="C27" s="170" t="str">
        <f>C9</f>
        <v>6月　21日</v>
      </c>
      <c r="D27" s="171">
        <v>3</v>
      </c>
      <c r="E27" s="172">
        <v>0.47916666666666669</v>
      </c>
      <c r="F27" s="173">
        <v>3</v>
      </c>
      <c r="G27" s="157" t="str">
        <f>G25</f>
        <v>SAKAEホワイト</v>
      </c>
      <c r="H27" s="200"/>
      <c r="I27" s="159" t="s">
        <v>156</v>
      </c>
      <c r="J27" s="200"/>
      <c r="K27" s="157" t="str">
        <f>'U10  U9 リーグ星取表'!B73</f>
        <v>グランビーノ鈴峰</v>
      </c>
      <c r="L27" s="146"/>
      <c r="M27" s="161" t="s">
        <v>137</v>
      </c>
      <c r="N27" s="229"/>
      <c r="Q27" s="172">
        <v>0.47916666666666669</v>
      </c>
      <c r="R27" s="173">
        <v>3</v>
      </c>
      <c r="S27" s="157" t="str">
        <f>S25</f>
        <v>愛宕レアル</v>
      </c>
      <c r="T27" s="200"/>
      <c r="U27" s="159" t="s">
        <v>156</v>
      </c>
      <c r="V27" s="200"/>
      <c r="W27" s="157" t="str">
        <f>'U10  U9 リーグ星取表'!B102</f>
        <v>愛宕バルサ</v>
      </c>
      <c r="X27" s="146"/>
      <c r="Y27" s="161" t="s">
        <v>137</v>
      </c>
      <c r="Z27" s="229"/>
      <c r="AC27" s="179" t="str">
        <f>AC9</f>
        <v>9月　6日</v>
      </c>
      <c r="AD27" s="171">
        <v>3</v>
      </c>
      <c r="AE27" s="172">
        <v>0.4375</v>
      </c>
      <c r="AF27" s="173">
        <v>3</v>
      </c>
      <c r="AG27" s="157" t="str">
        <f>AG25</f>
        <v>SAKAEホワイト</v>
      </c>
      <c r="AH27" s="200"/>
      <c r="AI27" s="159" t="s">
        <v>138</v>
      </c>
      <c r="AJ27" s="200"/>
      <c r="AK27" s="157" t="str">
        <f>'U10  U9 リーグ星取表'!U73</f>
        <v>グランビーノ鈴峰</v>
      </c>
      <c r="AL27" s="146"/>
      <c r="AM27" s="161" t="s">
        <v>137</v>
      </c>
      <c r="AN27" s="229"/>
      <c r="AQ27" s="172">
        <v>0.4375</v>
      </c>
      <c r="AR27" s="173">
        <v>3</v>
      </c>
      <c r="AS27" s="157" t="str">
        <f>AS25</f>
        <v>愛宕バルサ</v>
      </c>
      <c r="AT27" s="200"/>
      <c r="AU27" s="159" t="s">
        <v>138</v>
      </c>
      <c r="AV27" s="200"/>
      <c r="AW27" s="157" t="str">
        <f>'U10  U9 リーグ星取表'!U102</f>
        <v>愛宕レアル</v>
      </c>
      <c r="AX27" s="146"/>
      <c r="AY27" s="161" t="s">
        <v>137</v>
      </c>
      <c r="AZ27" s="229"/>
      <c r="BC27" s="179" t="str">
        <f>BC9</f>
        <v>11月15　日</v>
      </c>
      <c r="BD27" s="171">
        <v>3</v>
      </c>
      <c r="BE27" s="172">
        <v>0.4375</v>
      </c>
      <c r="BF27" s="173">
        <v>3</v>
      </c>
      <c r="BG27" s="157" t="str">
        <f>BG25</f>
        <v>SAKAEオレンジ</v>
      </c>
      <c r="BH27" s="200"/>
      <c r="BI27" s="159" t="s">
        <v>138</v>
      </c>
      <c r="BJ27" s="200"/>
      <c r="BK27" s="157" t="str">
        <f>'U10  U9 リーグ星取表'!AN73</f>
        <v>明生</v>
      </c>
      <c r="BL27" s="146"/>
      <c r="BM27" s="161" t="s">
        <v>137</v>
      </c>
      <c r="BN27" s="229"/>
      <c r="BQ27" s="172">
        <v>0.4375</v>
      </c>
      <c r="BR27" s="173">
        <v>3</v>
      </c>
      <c r="BS27" s="157" t="str">
        <f>BS25</f>
        <v>SAKAEホワイト</v>
      </c>
      <c r="BT27" s="200"/>
      <c r="BU27" s="159" t="s">
        <v>138</v>
      </c>
      <c r="BV27" s="200"/>
      <c r="BW27" s="157" t="str">
        <f>'U10  U9 リーグ星取表'!AN102</f>
        <v>KAWANO</v>
      </c>
      <c r="BX27" s="146"/>
      <c r="BY27" s="161" t="s">
        <v>137</v>
      </c>
      <c r="BZ27" s="229"/>
      <c r="CC27" s="183">
        <f>CC9</f>
        <v>45990</v>
      </c>
      <c r="CD27" s="171">
        <v>3</v>
      </c>
      <c r="CE27" s="172">
        <v>0.4375</v>
      </c>
      <c r="CF27" s="173">
        <v>3</v>
      </c>
      <c r="CG27" s="157" t="str">
        <f>CG25</f>
        <v>SAKAEホワイト</v>
      </c>
      <c r="CH27" s="200"/>
      <c r="CI27" s="159" t="s">
        <v>156</v>
      </c>
      <c r="CJ27" s="200"/>
      <c r="CK27" s="157" t="str">
        <f>'U10  U9 リーグ星取表'!BG73</f>
        <v>国府</v>
      </c>
      <c r="CL27" s="146"/>
      <c r="CM27" s="161" t="s">
        <v>137</v>
      </c>
      <c r="CN27" s="229"/>
      <c r="CQ27" s="172">
        <v>0.4375</v>
      </c>
      <c r="CR27" s="173">
        <v>3</v>
      </c>
      <c r="CS27" s="157" t="str">
        <f>CS25</f>
        <v>SAKAEオレンジ</v>
      </c>
      <c r="CT27" s="200"/>
      <c r="CU27" s="159" t="s">
        <v>156</v>
      </c>
      <c r="CV27" s="200"/>
      <c r="CW27" s="157" t="str">
        <f>'U10  U9 リーグ星取表'!BG102</f>
        <v>愛宕レアル</v>
      </c>
      <c r="CX27" s="146"/>
      <c r="CY27" s="161" t="s">
        <v>137</v>
      </c>
      <c r="CZ27" s="229"/>
      <c r="DC27" s="179" t="str">
        <f>DC9</f>
        <v>1月　10日</v>
      </c>
      <c r="DD27" s="171">
        <v>3</v>
      </c>
      <c r="DE27" s="172">
        <v>0.4375</v>
      </c>
      <c r="DF27" s="173">
        <v>3</v>
      </c>
      <c r="DG27" s="157" t="str">
        <f>DG25</f>
        <v>SAKAEオレンジ</v>
      </c>
      <c r="DH27" s="200"/>
      <c r="DI27" s="159" t="s">
        <v>156</v>
      </c>
      <c r="DJ27" s="200"/>
      <c r="DK27" s="157" t="str">
        <f>'U10  U9 リーグ星取表'!BZ73</f>
        <v>明生</v>
      </c>
      <c r="DL27" s="146"/>
      <c r="DM27" s="161" t="s">
        <v>137</v>
      </c>
      <c r="DN27" s="229"/>
      <c r="DQ27" s="172">
        <v>0.4375</v>
      </c>
      <c r="DR27" s="671">
        <v>3</v>
      </c>
      <c r="DS27" s="704" t="str">
        <f>DS25</f>
        <v>SAKAEホワイト</v>
      </c>
      <c r="DT27" s="687"/>
      <c r="DU27" s="688" t="s">
        <v>156</v>
      </c>
      <c r="DV27" s="687"/>
      <c r="DW27" s="689" t="str">
        <f>'U10  U9 リーグ星取表'!BZ102</f>
        <v>愛宕バルサ</v>
      </c>
      <c r="DX27" s="146"/>
      <c r="DY27" s="690"/>
      <c r="DZ27" s="705"/>
    </row>
    <row r="28" spans="2:130" ht="25.5">
      <c r="C28" s="189" t="str">
        <f>C10</f>
        <v>（土）</v>
      </c>
      <c r="D28" s="171">
        <v>4</v>
      </c>
      <c r="E28" s="172">
        <v>0.51041666666666663</v>
      </c>
      <c r="F28" s="173">
        <v>4</v>
      </c>
      <c r="G28" s="165" t="str">
        <f>G26</f>
        <v>YFT</v>
      </c>
      <c r="H28" s="166"/>
      <c r="I28" s="159" t="s">
        <v>156</v>
      </c>
      <c r="J28" s="166"/>
      <c r="K28" s="230" t="str">
        <f>'U10  U9 リーグ星取表'!B82</f>
        <v>i &amp; K</v>
      </c>
      <c r="L28" s="201"/>
      <c r="M28" s="167" t="s">
        <v>137</v>
      </c>
      <c r="N28" s="229"/>
      <c r="Q28" s="172">
        <v>0.51041666666666663</v>
      </c>
      <c r="R28" s="173">
        <v>4</v>
      </c>
      <c r="S28" s="165" t="str">
        <f>S26</f>
        <v>KAWANO</v>
      </c>
      <c r="T28" s="166"/>
      <c r="U28" s="159" t="s">
        <v>156</v>
      </c>
      <c r="V28" s="166"/>
      <c r="W28" s="230" t="str">
        <f>'U10  U9 リーグ星取表'!B111</f>
        <v>SAKAEオレンジ</v>
      </c>
      <c r="X28" s="201"/>
      <c r="Y28" s="167" t="s">
        <v>137</v>
      </c>
      <c r="Z28" s="229"/>
      <c r="AC28" s="189" t="str">
        <f>AC10</f>
        <v>（土）</v>
      </c>
      <c r="AD28" s="171">
        <v>4</v>
      </c>
      <c r="AE28" s="172">
        <v>0.46875</v>
      </c>
      <c r="AF28" s="173">
        <v>4</v>
      </c>
      <c r="AG28" s="165" t="str">
        <f>AG26</f>
        <v>明生</v>
      </c>
      <c r="AH28" s="166"/>
      <c r="AI28" s="159" t="s">
        <v>156</v>
      </c>
      <c r="AJ28" s="166"/>
      <c r="AK28" s="230" t="str">
        <f>'U10  U9 リーグ星取表'!U82</f>
        <v>i &amp; K</v>
      </c>
      <c r="AL28" s="201"/>
      <c r="AM28" s="167" t="s">
        <v>137</v>
      </c>
      <c r="AN28" s="229"/>
      <c r="AQ28" s="172">
        <v>0.46875</v>
      </c>
      <c r="AR28" s="173">
        <v>4</v>
      </c>
      <c r="AS28" s="165" t="str">
        <f>AS26</f>
        <v>KAWANO</v>
      </c>
      <c r="AT28" s="166"/>
      <c r="AU28" s="159" t="s">
        <v>138</v>
      </c>
      <c r="AV28" s="166"/>
      <c r="AW28" s="230" t="str">
        <f>'U10  U9 リーグ星取表'!U111</f>
        <v>国府</v>
      </c>
      <c r="AX28" s="201"/>
      <c r="AY28" s="167" t="s">
        <v>137</v>
      </c>
      <c r="AZ28" s="229"/>
      <c r="BC28" s="189" t="str">
        <f>BC10</f>
        <v>（土）</v>
      </c>
      <c r="BD28" s="171">
        <v>4</v>
      </c>
      <c r="BE28" s="172">
        <v>0.46875</v>
      </c>
      <c r="BF28" s="173">
        <v>4</v>
      </c>
      <c r="BG28" s="165" t="str">
        <f>BG26</f>
        <v>グランビーノ鈴峰</v>
      </c>
      <c r="BH28" s="166"/>
      <c r="BI28" s="159" t="s">
        <v>138</v>
      </c>
      <c r="BJ28" s="166"/>
      <c r="BK28" s="230" t="str">
        <f>'U10  U9 リーグ星取表'!AN82</f>
        <v>国府</v>
      </c>
      <c r="BL28" s="201"/>
      <c r="BM28" s="167" t="s">
        <v>137</v>
      </c>
      <c r="BN28" s="229"/>
      <c r="BQ28" s="172">
        <v>0.46875</v>
      </c>
      <c r="BR28" s="173">
        <v>4</v>
      </c>
      <c r="BS28" s="165" t="str">
        <f>BS26</f>
        <v>愛宕レアル</v>
      </c>
      <c r="BT28" s="166"/>
      <c r="BU28" s="159" t="s">
        <v>138</v>
      </c>
      <c r="BV28" s="166"/>
      <c r="BW28" s="230" t="str">
        <f>'U10  U9 リーグ星取表'!AN111</f>
        <v>稲生</v>
      </c>
      <c r="BX28" s="201"/>
      <c r="BY28" s="167" t="s">
        <v>137</v>
      </c>
      <c r="BZ28" s="229"/>
      <c r="CC28" s="232" t="str">
        <f>CC10</f>
        <v>（土）</v>
      </c>
      <c r="CD28" s="171">
        <v>4</v>
      </c>
      <c r="CE28" s="172">
        <v>0.46875</v>
      </c>
      <c r="CF28" s="173">
        <v>4</v>
      </c>
      <c r="CG28" s="165" t="str">
        <f>CG26</f>
        <v>明生</v>
      </c>
      <c r="CH28" s="166"/>
      <c r="CI28" s="159" t="s">
        <v>138</v>
      </c>
      <c r="CJ28" s="166"/>
      <c r="CK28" s="230" t="str">
        <f>'U10  U9 リーグ星取表'!BG82</f>
        <v>稲生</v>
      </c>
      <c r="CL28" s="201"/>
      <c r="CM28" s="167" t="s">
        <v>137</v>
      </c>
      <c r="CN28" s="229"/>
      <c r="CQ28" s="172">
        <v>0.46875</v>
      </c>
      <c r="CR28" s="173">
        <v>4</v>
      </c>
      <c r="CS28" s="165" t="str">
        <f>CS26</f>
        <v>愛宕バルサ</v>
      </c>
      <c r="CT28" s="166"/>
      <c r="CU28" s="159" t="s">
        <v>138</v>
      </c>
      <c r="CV28" s="166"/>
      <c r="CW28" s="230" t="str">
        <f>'U10  U9 リーグ星取表'!BG111</f>
        <v>i &amp; K</v>
      </c>
      <c r="CX28" s="201"/>
      <c r="CY28" s="167" t="s">
        <v>137</v>
      </c>
      <c r="CZ28" s="229"/>
      <c r="DC28" s="189" t="str">
        <f>DC10</f>
        <v>（土）</v>
      </c>
      <c r="DD28" s="171">
        <v>4</v>
      </c>
      <c r="DE28" s="172">
        <v>0.46875</v>
      </c>
      <c r="DF28" s="173">
        <v>4</v>
      </c>
      <c r="DG28" s="165" t="str">
        <f>DG26</f>
        <v>国府</v>
      </c>
      <c r="DH28" s="166"/>
      <c r="DI28" s="159" t="s">
        <v>156</v>
      </c>
      <c r="DJ28" s="166"/>
      <c r="DK28" s="230" t="str">
        <f>'U10  U9 リーグ星取表'!BZ82</f>
        <v>アレグロッソ旭が丘</v>
      </c>
      <c r="DL28" s="201"/>
      <c r="DM28" s="167" t="s">
        <v>137</v>
      </c>
      <c r="DN28" s="229"/>
      <c r="DQ28" s="172">
        <v>0.46875</v>
      </c>
      <c r="DR28" s="671">
        <v>4</v>
      </c>
      <c r="DS28" s="706" t="s">
        <v>602</v>
      </c>
      <c r="DT28" s="655"/>
      <c r="DU28" s="275" t="s">
        <v>156</v>
      </c>
      <c r="DV28" s="655"/>
      <c r="DW28" s="230" t="str">
        <f>'U10  U9 リーグ星取表'!BZ111</f>
        <v>稲生</v>
      </c>
      <c r="DX28" s="201"/>
      <c r="DY28" s="167"/>
      <c r="DZ28" s="707"/>
    </row>
    <row r="29" spans="2:130" ht="25.5">
      <c r="C29" s="195"/>
      <c r="D29" s="171">
        <v>5</v>
      </c>
      <c r="E29" s="172">
        <v>0.54166666666666663</v>
      </c>
      <c r="F29" s="173">
        <v>5</v>
      </c>
      <c r="G29" s="157" t="str">
        <f>K25</f>
        <v>稲生</v>
      </c>
      <c r="H29" s="200"/>
      <c r="I29" s="159" t="s">
        <v>156</v>
      </c>
      <c r="J29" s="200"/>
      <c r="K29" s="157" t="str">
        <f>K27</f>
        <v>グランビーノ鈴峰</v>
      </c>
      <c r="L29" s="146"/>
      <c r="M29" s="161" t="s">
        <v>137</v>
      </c>
      <c r="N29" s="229"/>
      <c r="Q29" s="172">
        <v>0.54166666666666663</v>
      </c>
      <c r="R29" s="173">
        <v>5</v>
      </c>
      <c r="S29" s="157" t="str">
        <f>W25</f>
        <v>アレグロッソ旭が丘</v>
      </c>
      <c r="T29" s="200"/>
      <c r="U29" s="159" t="s">
        <v>156</v>
      </c>
      <c r="V29" s="200"/>
      <c r="W29" s="157" t="str">
        <f>W27</f>
        <v>愛宕バルサ</v>
      </c>
      <c r="X29" s="146"/>
      <c r="Y29" s="161" t="s">
        <v>137</v>
      </c>
      <c r="Z29" s="229"/>
      <c r="AC29" s="195"/>
      <c r="AD29" s="171">
        <v>5</v>
      </c>
      <c r="AE29" s="172">
        <v>0.5</v>
      </c>
      <c r="AF29" s="173">
        <v>5</v>
      </c>
      <c r="AG29" s="157" t="str">
        <f>AK25</f>
        <v>YFT</v>
      </c>
      <c r="AH29" s="200"/>
      <c r="AI29" s="159" t="s">
        <v>156</v>
      </c>
      <c r="AJ29" s="200"/>
      <c r="AK29" s="157" t="str">
        <f>AK27</f>
        <v>グランビーノ鈴峰</v>
      </c>
      <c r="AL29" s="146"/>
      <c r="AM29" s="161" t="s">
        <v>137</v>
      </c>
      <c r="AN29" s="229"/>
      <c r="AQ29" s="172">
        <v>0.5</v>
      </c>
      <c r="AR29" s="173">
        <v>5</v>
      </c>
      <c r="AS29" s="157" t="str">
        <f>AW25</f>
        <v>SAKAEオレンジ</v>
      </c>
      <c r="AT29" s="200"/>
      <c r="AU29" s="159" t="s">
        <v>138</v>
      </c>
      <c r="AV29" s="200"/>
      <c r="AW29" s="157" t="str">
        <f>AW27</f>
        <v>愛宕レアル</v>
      </c>
      <c r="AX29" s="146"/>
      <c r="AY29" s="161" t="s">
        <v>137</v>
      </c>
      <c r="AZ29" s="229"/>
      <c r="BC29" s="195"/>
      <c r="BD29" s="171">
        <v>5</v>
      </c>
      <c r="BE29" s="172">
        <v>0.5</v>
      </c>
      <c r="BF29" s="173">
        <v>5</v>
      </c>
      <c r="BG29" s="157" t="str">
        <f>BK25</f>
        <v>YFT</v>
      </c>
      <c r="BH29" s="200"/>
      <c r="BI29" s="159" t="s">
        <v>138</v>
      </c>
      <c r="BJ29" s="200"/>
      <c r="BK29" s="157" t="str">
        <f>BK27</f>
        <v>明生</v>
      </c>
      <c r="BL29" s="146"/>
      <c r="BM29" s="161" t="s">
        <v>137</v>
      </c>
      <c r="BN29" s="229"/>
      <c r="BQ29" s="172">
        <v>0.5</v>
      </c>
      <c r="BR29" s="173">
        <v>5</v>
      </c>
      <c r="BS29" s="157" t="str">
        <f>BW25</f>
        <v>愛宕バルサ</v>
      </c>
      <c r="BT29" s="200"/>
      <c r="BU29" s="159" t="s">
        <v>156</v>
      </c>
      <c r="BV29" s="200"/>
      <c r="BW29" s="157" t="str">
        <f>BW27</f>
        <v>KAWANO</v>
      </c>
      <c r="BX29" s="146"/>
      <c r="BY29" s="161" t="s">
        <v>137</v>
      </c>
      <c r="BZ29" s="229"/>
      <c r="CC29" s="195"/>
      <c r="CD29" s="171">
        <v>5</v>
      </c>
      <c r="CE29" s="172">
        <v>0.5</v>
      </c>
      <c r="CF29" s="173">
        <v>5</v>
      </c>
      <c r="CG29" s="157" t="str">
        <f>CK25</f>
        <v>YFT</v>
      </c>
      <c r="CH29" s="200"/>
      <c r="CI29" s="159" t="s">
        <v>138</v>
      </c>
      <c r="CJ29" s="200"/>
      <c r="CK29" s="157" t="str">
        <f>CK27</f>
        <v>国府</v>
      </c>
      <c r="CL29" s="146"/>
      <c r="CM29" s="161" t="s">
        <v>137</v>
      </c>
      <c r="CN29" s="229"/>
      <c r="CQ29" s="172">
        <v>0.5</v>
      </c>
      <c r="CR29" s="173">
        <v>5</v>
      </c>
      <c r="CS29" s="157" t="str">
        <f>CW25</f>
        <v>KAWANO</v>
      </c>
      <c r="CT29" s="200"/>
      <c r="CU29" s="159" t="s">
        <v>138</v>
      </c>
      <c r="CV29" s="200"/>
      <c r="CW29" s="157" t="str">
        <f>CW27</f>
        <v>愛宕レアル</v>
      </c>
      <c r="CX29" s="146"/>
      <c r="CY29" s="161" t="s">
        <v>137</v>
      </c>
      <c r="CZ29" s="229"/>
      <c r="DC29" s="195"/>
      <c r="DD29" s="171">
        <v>5</v>
      </c>
      <c r="DE29" s="172">
        <v>0.5</v>
      </c>
      <c r="DF29" s="173">
        <v>5</v>
      </c>
      <c r="DG29" s="157" t="str">
        <f>DK25</f>
        <v>YFT</v>
      </c>
      <c r="DH29" s="200"/>
      <c r="DI29" s="159" t="s">
        <v>156</v>
      </c>
      <c r="DJ29" s="200"/>
      <c r="DK29" s="157" t="str">
        <f>DK27</f>
        <v>明生</v>
      </c>
      <c r="DL29" s="146"/>
      <c r="DM29" s="161" t="s">
        <v>137</v>
      </c>
      <c r="DN29" s="229"/>
      <c r="DQ29" s="172">
        <v>0.5</v>
      </c>
      <c r="DR29" s="671">
        <v>5</v>
      </c>
      <c r="DS29" s="708" t="str">
        <f>DW25</f>
        <v>KAWANO</v>
      </c>
      <c r="DT29" s="656"/>
      <c r="DU29" s="275" t="s">
        <v>156</v>
      </c>
      <c r="DV29" s="656"/>
      <c r="DW29" s="274" t="str">
        <f>DW27</f>
        <v>愛宕バルサ</v>
      </c>
      <c r="DX29" s="146"/>
      <c r="DY29" s="161"/>
      <c r="DZ29" s="707"/>
    </row>
    <row r="30" spans="2:130" ht="26.25" thickBot="1">
      <c r="C30" s="195"/>
      <c r="D30" s="171">
        <v>6</v>
      </c>
      <c r="E30" s="172">
        <v>0.57291666666666696</v>
      </c>
      <c r="F30" s="173">
        <v>6</v>
      </c>
      <c r="G30" s="230" t="str">
        <f>K26</f>
        <v>明生</v>
      </c>
      <c r="H30" s="200"/>
      <c r="I30" s="159" t="s">
        <v>138</v>
      </c>
      <c r="J30" s="200"/>
      <c r="K30" s="230" t="str">
        <f>K28</f>
        <v>i &amp; K</v>
      </c>
      <c r="L30" s="160"/>
      <c r="M30" s="167" t="s">
        <v>137</v>
      </c>
      <c r="N30" s="229"/>
      <c r="Q30" s="172">
        <v>0.57291666666666696</v>
      </c>
      <c r="R30" s="173">
        <v>6</v>
      </c>
      <c r="S30" s="230" t="str">
        <f>W26</f>
        <v>国府</v>
      </c>
      <c r="T30" s="233"/>
      <c r="U30" s="234" t="s">
        <v>138</v>
      </c>
      <c r="V30" s="233"/>
      <c r="W30" s="230" t="str">
        <f>W28</f>
        <v>SAKAEオレンジ</v>
      </c>
      <c r="X30" s="235"/>
      <c r="Y30" s="167" t="s">
        <v>137</v>
      </c>
      <c r="Z30" s="229"/>
      <c r="AC30" s="195"/>
      <c r="AD30" s="171">
        <v>6</v>
      </c>
      <c r="AE30" s="172">
        <v>0.53125</v>
      </c>
      <c r="AF30" s="173">
        <v>6</v>
      </c>
      <c r="AG30" s="165" t="str">
        <f>AK26</f>
        <v>稲生</v>
      </c>
      <c r="AH30" s="200"/>
      <c r="AI30" s="159" t="s">
        <v>156</v>
      </c>
      <c r="AJ30" s="200"/>
      <c r="AK30" s="165" t="str">
        <f>AK28</f>
        <v>i &amp; K</v>
      </c>
      <c r="AL30" s="160"/>
      <c r="AM30" s="167" t="s">
        <v>137</v>
      </c>
      <c r="AN30" s="229"/>
      <c r="AQ30" s="172">
        <v>0.53125</v>
      </c>
      <c r="AR30" s="173">
        <v>6</v>
      </c>
      <c r="AS30" s="230" t="str">
        <f>AW26</f>
        <v>アレグロッソ旭が丘</v>
      </c>
      <c r="AT30" s="233"/>
      <c r="AU30" s="234" t="s">
        <v>156</v>
      </c>
      <c r="AV30" s="233"/>
      <c r="AW30" s="230" t="str">
        <f>AW28</f>
        <v>国府</v>
      </c>
      <c r="AX30" s="235"/>
      <c r="AY30" s="167" t="s">
        <v>137</v>
      </c>
      <c r="AZ30" s="229"/>
      <c r="BC30" s="195"/>
      <c r="BD30" s="171">
        <v>6</v>
      </c>
      <c r="BE30" s="172">
        <v>0.53125</v>
      </c>
      <c r="BF30" s="173">
        <v>6</v>
      </c>
      <c r="BG30" s="165" t="str">
        <f>BK26</f>
        <v>i &amp; K</v>
      </c>
      <c r="BH30" s="200"/>
      <c r="BI30" s="159" t="s">
        <v>138</v>
      </c>
      <c r="BJ30" s="200"/>
      <c r="BK30" s="165" t="str">
        <f>BK28</f>
        <v>国府</v>
      </c>
      <c r="BL30" s="160"/>
      <c r="BM30" s="167" t="s">
        <v>137</v>
      </c>
      <c r="BN30" s="229"/>
      <c r="BQ30" s="172">
        <v>0.53125</v>
      </c>
      <c r="BR30" s="173">
        <v>6</v>
      </c>
      <c r="BS30" s="230" t="str">
        <f>BW26</f>
        <v>アレグロッソ旭が丘</v>
      </c>
      <c r="BT30" s="233"/>
      <c r="BU30" s="234" t="s">
        <v>138</v>
      </c>
      <c r="BV30" s="233"/>
      <c r="BW30" s="230" t="str">
        <f>BW28</f>
        <v>稲生</v>
      </c>
      <c r="BX30" s="235"/>
      <c r="BY30" s="167" t="s">
        <v>137</v>
      </c>
      <c r="BZ30" s="229"/>
      <c r="CC30" s="195"/>
      <c r="CD30" s="171">
        <v>6</v>
      </c>
      <c r="CE30" s="172">
        <v>0.53125</v>
      </c>
      <c r="CF30" s="173">
        <v>6</v>
      </c>
      <c r="CG30" s="165" t="str">
        <f>CK26</f>
        <v>グランビーノ鈴峰</v>
      </c>
      <c r="CH30" s="200"/>
      <c r="CI30" s="159" t="s">
        <v>138</v>
      </c>
      <c r="CJ30" s="200"/>
      <c r="CK30" s="165" t="str">
        <f>CK28</f>
        <v>稲生</v>
      </c>
      <c r="CL30" s="160"/>
      <c r="CM30" s="167" t="s">
        <v>137</v>
      </c>
      <c r="CN30" s="229"/>
      <c r="CQ30" s="172">
        <v>0.53125</v>
      </c>
      <c r="CR30" s="173">
        <v>6</v>
      </c>
      <c r="CS30" s="230" t="str">
        <f>CW26</f>
        <v>アレグロッソ旭が丘</v>
      </c>
      <c r="CT30" s="233"/>
      <c r="CU30" s="234" t="s">
        <v>156</v>
      </c>
      <c r="CV30" s="233"/>
      <c r="CW30" s="230" t="str">
        <f>CW28</f>
        <v>i &amp; K</v>
      </c>
      <c r="CX30" s="235"/>
      <c r="CY30" s="167" t="s">
        <v>137</v>
      </c>
      <c r="CZ30" s="229"/>
      <c r="DC30" s="195"/>
      <c r="DD30" s="171">
        <v>6</v>
      </c>
      <c r="DE30" s="172">
        <v>0.53125</v>
      </c>
      <c r="DF30" s="173">
        <v>6</v>
      </c>
      <c r="DG30" s="165" t="str">
        <f>DK26</f>
        <v>グランビーノ鈴峰</v>
      </c>
      <c r="DH30" s="200"/>
      <c r="DI30" s="159" t="s">
        <v>138</v>
      </c>
      <c r="DJ30" s="200"/>
      <c r="DK30" s="165" t="str">
        <f>DK28</f>
        <v>アレグロッソ旭が丘</v>
      </c>
      <c r="DL30" s="160"/>
      <c r="DM30" s="167" t="s">
        <v>137</v>
      </c>
      <c r="DN30" s="229"/>
      <c r="DQ30" s="172">
        <v>0.53125</v>
      </c>
      <c r="DR30" s="671">
        <v>6</v>
      </c>
      <c r="DS30" s="709" t="str">
        <f>DW26</f>
        <v>i &amp; K</v>
      </c>
      <c r="DT30" s="710"/>
      <c r="DU30" s="711" t="s">
        <v>156</v>
      </c>
      <c r="DV30" s="710"/>
      <c r="DW30" s="712" t="s">
        <v>602</v>
      </c>
      <c r="DX30" s="713"/>
      <c r="DY30" s="714"/>
      <c r="DZ30" s="715"/>
    </row>
    <row r="31" spans="2:130" ht="26.25" thickTop="1">
      <c r="C31" s="198"/>
      <c r="D31" s="171">
        <v>7</v>
      </c>
      <c r="E31" s="172">
        <v>0.60416666666666696</v>
      </c>
      <c r="F31" s="173">
        <v>7</v>
      </c>
      <c r="G31" s="174"/>
      <c r="H31" s="200"/>
      <c r="I31" s="159"/>
      <c r="J31" s="200"/>
      <c r="K31" s="174"/>
      <c r="L31" s="160"/>
      <c r="M31" s="178"/>
      <c r="N31" s="229"/>
      <c r="Q31" s="172">
        <v>0.60416666666666696</v>
      </c>
      <c r="R31" s="173">
        <v>7</v>
      </c>
      <c r="S31" s="174"/>
      <c r="T31" s="200"/>
      <c r="U31" s="159"/>
      <c r="V31" s="200"/>
      <c r="W31" s="174"/>
      <c r="X31" s="160"/>
      <c r="Y31" s="178"/>
      <c r="Z31" s="229"/>
      <c r="AC31" s="198"/>
      <c r="AD31" s="171">
        <v>7</v>
      </c>
      <c r="AE31" s="172">
        <v>0.5625</v>
      </c>
      <c r="AF31" s="173">
        <v>7</v>
      </c>
      <c r="AG31" s="174"/>
      <c r="AH31" s="200"/>
      <c r="AI31" s="159"/>
      <c r="AJ31" s="200"/>
      <c r="AK31" s="174"/>
      <c r="AL31" s="160"/>
      <c r="AM31" s="178"/>
      <c r="AN31" s="229"/>
      <c r="AQ31" s="172">
        <v>0.5625</v>
      </c>
      <c r="AR31" s="173">
        <v>7</v>
      </c>
      <c r="AS31" s="174"/>
      <c r="AT31" s="200"/>
      <c r="AU31" s="159"/>
      <c r="AV31" s="200"/>
      <c r="AW31" s="174"/>
      <c r="AX31" s="160"/>
      <c r="AY31" s="178"/>
      <c r="AZ31" s="229"/>
      <c r="BC31" s="198"/>
      <c r="BD31" s="171">
        <v>7</v>
      </c>
      <c r="BE31" s="172">
        <v>0.5625</v>
      </c>
      <c r="BF31" s="173">
        <v>7</v>
      </c>
      <c r="BG31" s="174"/>
      <c r="BH31" s="200"/>
      <c r="BI31" s="159" t="s">
        <v>156</v>
      </c>
      <c r="BJ31" s="200"/>
      <c r="BK31" s="174"/>
      <c r="BL31" s="160"/>
      <c r="BM31" s="178"/>
      <c r="BN31" s="229"/>
      <c r="BQ31" s="172">
        <v>0.5625</v>
      </c>
      <c r="BR31" s="173">
        <v>7</v>
      </c>
      <c r="BS31" s="174"/>
      <c r="BT31" s="200"/>
      <c r="BU31" s="159"/>
      <c r="BV31" s="200"/>
      <c r="BW31" s="174"/>
      <c r="BX31" s="160"/>
      <c r="BY31" s="178"/>
      <c r="BZ31" s="229"/>
      <c r="CC31" s="198"/>
      <c r="CD31" s="171">
        <v>7</v>
      </c>
      <c r="CE31" s="172">
        <v>0.5625</v>
      </c>
      <c r="CF31" s="173">
        <v>7</v>
      </c>
      <c r="CG31" s="174"/>
      <c r="CH31" s="200"/>
      <c r="CI31" s="159" t="s">
        <v>138</v>
      </c>
      <c r="CJ31" s="200"/>
      <c r="CK31" s="174"/>
      <c r="CL31" s="160"/>
      <c r="CM31" s="178"/>
      <c r="CN31" s="229"/>
      <c r="CQ31" s="172">
        <v>0.5625</v>
      </c>
      <c r="CR31" s="173">
        <v>7</v>
      </c>
      <c r="CS31" s="174"/>
      <c r="CT31" s="200"/>
      <c r="CU31" s="159"/>
      <c r="CV31" s="200"/>
      <c r="CW31" s="174"/>
      <c r="CX31" s="160"/>
      <c r="CY31" s="178"/>
      <c r="CZ31" s="229"/>
      <c r="DC31" s="198"/>
      <c r="DD31" s="171">
        <v>7</v>
      </c>
      <c r="DE31" s="172">
        <v>0.5625</v>
      </c>
      <c r="DF31" s="173">
        <v>7</v>
      </c>
      <c r="DG31" s="202" t="s">
        <v>175</v>
      </c>
      <c r="DH31" s="604" t="s">
        <v>176</v>
      </c>
      <c r="DI31" s="605"/>
      <c r="DJ31" s="606"/>
      <c r="DK31" s="202" t="s">
        <v>177</v>
      </c>
      <c r="DL31" s="201"/>
      <c r="DM31" s="203" t="s">
        <v>137</v>
      </c>
      <c r="DN31" s="203" t="str">
        <f>DM31</f>
        <v>相互</v>
      </c>
      <c r="DQ31" s="172">
        <v>0.5625</v>
      </c>
      <c r="DR31" s="173">
        <v>7</v>
      </c>
      <c r="DS31" s="691" t="s">
        <v>179</v>
      </c>
      <c r="DT31" s="692" t="s">
        <v>180</v>
      </c>
      <c r="DU31" s="693"/>
      <c r="DV31" s="694"/>
      <c r="DW31" s="691" t="s">
        <v>181</v>
      </c>
      <c r="DX31" s="695"/>
      <c r="DY31" s="696" t="s">
        <v>137</v>
      </c>
      <c r="DZ31" s="696" t="str">
        <f>DY31</f>
        <v>相互</v>
      </c>
    </row>
    <row r="32" spans="2:130" ht="25.5">
      <c r="C32" s="236"/>
      <c r="D32" s="171">
        <v>8</v>
      </c>
      <c r="E32" s="172">
        <v>0.63541666666666696</v>
      </c>
      <c r="F32" s="173">
        <v>8</v>
      </c>
      <c r="G32" s="174"/>
      <c r="H32" s="200"/>
      <c r="I32" s="159" t="s">
        <v>138</v>
      </c>
      <c r="J32" s="200"/>
      <c r="K32" s="174"/>
      <c r="L32" s="160"/>
      <c r="M32" s="178"/>
      <c r="N32" s="229"/>
      <c r="Q32" s="172">
        <v>0.63541666666666696</v>
      </c>
      <c r="R32" s="173">
        <v>8</v>
      </c>
      <c r="S32" s="174"/>
      <c r="T32" s="200"/>
      <c r="U32" s="159" t="s">
        <v>138</v>
      </c>
      <c r="V32" s="200"/>
      <c r="W32" s="174"/>
      <c r="X32" s="160"/>
      <c r="Y32" s="178"/>
      <c r="Z32" s="229"/>
      <c r="AC32" s="199"/>
      <c r="AD32" s="171">
        <v>8</v>
      </c>
      <c r="AE32" s="172">
        <v>0.59375</v>
      </c>
      <c r="AF32" s="173">
        <v>8</v>
      </c>
      <c r="AG32" s="174"/>
      <c r="AH32" s="200"/>
      <c r="AI32" s="159"/>
      <c r="AJ32" s="200"/>
      <c r="AK32" s="174"/>
      <c r="AL32" s="160"/>
      <c r="AM32" s="178"/>
      <c r="AN32" s="229"/>
      <c r="AQ32" s="172">
        <v>0.59375</v>
      </c>
      <c r="AR32" s="173">
        <v>8</v>
      </c>
      <c r="AS32" s="174"/>
      <c r="AT32" s="200"/>
      <c r="AU32" s="159" t="s">
        <v>138</v>
      </c>
      <c r="AV32" s="200"/>
      <c r="AW32" s="174"/>
      <c r="AX32" s="160"/>
      <c r="AY32" s="178"/>
      <c r="AZ32" s="229"/>
      <c r="BC32" s="199"/>
      <c r="BD32" s="171">
        <v>8</v>
      </c>
      <c r="BE32" s="172">
        <v>0.59375</v>
      </c>
      <c r="BF32" s="173">
        <v>8</v>
      </c>
      <c r="BG32" s="174"/>
      <c r="BH32" s="200"/>
      <c r="BI32" s="159" t="s">
        <v>156</v>
      </c>
      <c r="BJ32" s="200"/>
      <c r="BK32" s="174"/>
      <c r="BL32" s="160"/>
      <c r="BM32" s="178"/>
      <c r="BN32" s="229"/>
      <c r="BQ32" s="172">
        <v>0.59375</v>
      </c>
      <c r="BR32" s="173">
        <v>8</v>
      </c>
      <c r="BS32" s="174"/>
      <c r="BT32" s="200"/>
      <c r="BU32" s="159" t="s">
        <v>138</v>
      </c>
      <c r="BV32" s="200"/>
      <c r="BW32" s="174"/>
      <c r="BX32" s="160"/>
      <c r="BY32" s="178"/>
      <c r="BZ32" s="229"/>
      <c r="CC32" s="199"/>
      <c r="CD32" s="171">
        <v>8</v>
      </c>
      <c r="CE32" s="172">
        <v>0.59375</v>
      </c>
      <c r="CF32" s="173">
        <v>8</v>
      </c>
      <c r="CG32" s="174"/>
      <c r="CH32" s="200"/>
      <c r="CI32" s="159" t="s">
        <v>156</v>
      </c>
      <c r="CJ32" s="200"/>
      <c r="CK32" s="174"/>
      <c r="CL32" s="160"/>
      <c r="CM32" s="178"/>
      <c r="CN32" s="229"/>
      <c r="CQ32" s="172">
        <v>0.59375</v>
      </c>
      <c r="CR32" s="173">
        <v>8</v>
      </c>
      <c r="CS32" s="174"/>
      <c r="CT32" s="200"/>
      <c r="CU32" s="159" t="s">
        <v>138</v>
      </c>
      <c r="CV32" s="200"/>
      <c r="CW32" s="174"/>
      <c r="CX32" s="160"/>
      <c r="CY32" s="178"/>
      <c r="CZ32" s="229"/>
      <c r="DC32" s="199"/>
      <c r="DD32" s="171">
        <v>8</v>
      </c>
      <c r="DE32" s="172">
        <v>0.59375</v>
      </c>
      <c r="DF32" s="173">
        <v>8</v>
      </c>
      <c r="DG32" s="174"/>
      <c r="DH32" s="200"/>
      <c r="DI32" s="159"/>
      <c r="DJ32" s="200"/>
      <c r="DK32" s="174"/>
      <c r="DL32" s="160"/>
      <c r="DM32" s="178"/>
      <c r="DN32" s="229"/>
      <c r="DQ32" s="172">
        <v>0.59375</v>
      </c>
      <c r="DR32" s="173">
        <v>8</v>
      </c>
      <c r="DS32" s="174"/>
      <c r="DT32" s="200"/>
      <c r="DU32" s="159" t="s">
        <v>138</v>
      </c>
      <c r="DV32" s="200"/>
      <c r="DW32" s="174"/>
      <c r="DX32" s="160"/>
      <c r="DY32" s="178"/>
      <c r="DZ32" s="229"/>
    </row>
    <row r="33" spans="2:130" ht="25.5">
      <c r="C33" s="237"/>
      <c r="D33" s="171">
        <v>9</v>
      </c>
      <c r="E33" s="172">
        <v>0.66666666666666696</v>
      </c>
      <c r="F33" s="173">
        <v>9</v>
      </c>
      <c r="G33" s="174"/>
      <c r="H33" s="200"/>
      <c r="I33" s="159"/>
      <c r="J33" s="200"/>
      <c r="K33" s="174"/>
      <c r="L33" s="146"/>
      <c r="M33" s="178"/>
      <c r="N33" s="229"/>
      <c r="Q33" s="172">
        <v>0.66666666666666696</v>
      </c>
      <c r="R33" s="173">
        <v>9</v>
      </c>
      <c r="S33" s="174"/>
      <c r="T33" s="231"/>
      <c r="U33" s="238" t="s">
        <v>138</v>
      </c>
      <c r="V33" s="231"/>
      <c r="W33" s="174"/>
      <c r="X33" s="146"/>
      <c r="Y33" s="178"/>
      <c r="Z33" s="239"/>
      <c r="AC33" s="199"/>
      <c r="AD33" s="171">
        <v>9</v>
      </c>
      <c r="AE33" s="172">
        <v>0.625</v>
      </c>
      <c r="AF33" s="173">
        <v>9</v>
      </c>
      <c r="AG33" s="174"/>
      <c r="AH33" s="200"/>
      <c r="AI33" s="159"/>
      <c r="AJ33" s="200"/>
      <c r="AK33" s="174"/>
      <c r="AL33" s="146"/>
      <c r="AM33" s="178"/>
      <c r="AN33" s="229"/>
      <c r="AQ33" s="172">
        <v>0.625</v>
      </c>
      <c r="AR33" s="173">
        <v>9</v>
      </c>
      <c r="AS33" s="174"/>
      <c r="AT33" s="231"/>
      <c r="AU33" s="238" t="s">
        <v>156</v>
      </c>
      <c r="AV33" s="231"/>
      <c r="AW33" s="174"/>
      <c r="AX33" s="146"/>
      <c r="AY33" s="178"/>
      <c r="AZ33" s="239"/>
      <c r="BC33" s="199"/>
      <c r="BD33" s="171">
        <v>9</v>
      </c>
      <c r="BE33" s="172">
        <v>0.625</v>
      </c>
      <c r="BF33" s="173">
        <v>9</v>
      </c>
      <c r="BG33" s="174"/>
      <c r="BH33" s="200"/>
      <c r="BI33" s="159" t="s">
        <v>138</v>
      </c>
      <c r="BJ33" s="200"/>
      <c r="BK33" s="174"/>
      <c r="BL33" s="146"/>
      <c r="BM33" s="178"/>
      <c r="BN33" s="229"/>
      <c r="BQ33" s="172">
        <v>0.625</v>
      </c>
      <c r="BR33" s="173">
        <v>9</v>
      </c>
      <c r="BS33" s="174"/>
      <c r="BT33" s="231"/>
      <c r="BU33" s="238" t="s">
        <v>138</v>
      </c>
      <c r="BV33" s="231"/>
      <c r="BW33" s="174"/>
      <c r="BX33" s="146"/>
      <c r="BY33" s="178"/>
      <c r="BZ33" s="239"/>
      <c r="CC33" s="199"/>
      <c r="CD33" s="171">
        <v>9</v>
      </c>
      <c r="CE33" s="172">
        <v>0.625</v>
      </c>
      <c r="CF33" s="173">
        <v>9</v>
      </c>
      <c r="CG33" s="174"/>
      <c r="CH33" s="200"/>
      <c r="CI33" s="159" t="s">
        <v>138</v>
      </c>
      <c r="CJ33" s="200"/>
      <c r="CK33" s="174"/>
      <c r="CL33" s="146"/>
      <c r="CM33" s="178"/>
      <c r="CN33" s="229"/>
      <c r="CQ33" s="172">
        <v>0.625</v>
      </c>
      <c r="CR33" s="173">
        <v>9</v>
      </c>
      <c r="CS33" s="174"/>
      <c r="CT33" s="231"/>
      <c r="CU33" s="238" t="s">
        <v>138</v>
      </c>
      <c r="CV33" s="231"/>
      <c r="CW33" s="174"/>
      <c r="CX33" s="146"/>
      <c r="CY33" s="178"/>
      <c r="CZ33" s="239"/>
      <c r="DC33" s="199"/>
      <c r="DD33" s="171">
        <v>9</v>
      </c>
      <c r="DE33" s="172">
        <v>0.625</v>
      </c>
      <c r="DF33" s="173">
        <v>9</v>
      </c>
      <c r="DG33" s="165"/>
      <c r="DH33" s="200"/>
      <c r="DI33" s="159" t="s">
        <v>138</v>
      </c>
      <c r="DJ33" s="200"/>
      <c r="DK33" s="165"/>
      <c r="DL33" s="146"/>
      <c r="DM33" s="206"/>
      <c r="DN33" s="229"/>
      <c r="DQ33" s="172">
        <v>0.625</v>
      </c>
      <c r="DR33" s="173">
        <v>9</v>
      </c>
      <c r="DS33" s="174"/>
      <c r="DT33" s="231"/>
      <c r="DU33" s="238" t="s">
        <v>138</v>
      </c>
      <c r="DV33" s="231"/>
      <c r="DW33" s="174"/>
      <c r="DX33" s="146"/>
      <c r="DY33" s="178"/>
      <c r="DZ33" s="239"/>
    </row>
    <row r="34" spans="2:130" ht="25.5">
      <c r="C34" s="212"/>
      <c r="D34" s="171">
        <v>10</v>
      </c>
      <c r="E34" s="172">
        <v>0.69791666666666696</v>
      </c>
      <c r="F34" s="173">
        <v>10</v>
      </c>
      <c r="G34" s="165"/>
      <c r="H34" s="200"/>
      <c r="I34" s="159" t="s">
        <v>138</v>
      </c>
      <c r="J34" s="200"/>
      <c r="K34" s="165"/>
      <c r="L34" s="146"/>
      <c r="M34" s="206"/>
      <c r="N34" s="229"/>
      <c r="Q34" s="172">
        <v>0.69791666666666696</v>
      </c>
      <c r="R34" s="173">
        <v>10</v>
      </c>
      <c r="S34" s="174"/>
      <c r="T34" s="231"/>
      <c r="U34" s="238" t="s">
        <v>138</v>
      </c>
      <c r="V34" s="231"/>
      <c r="W34" s="174"/>
      <c r="X34" s="146"/>
      <c r="Y34" s="206"/>
      <c r="Z34" s="229"/>
      <c r="AC34" s="199"/>
      <c r="AD34" s="171">
        <v>10</v>
      </c>
      <c r="AE34" s="172">
        <v>0.65625</v>
      </c>
      <c r="AF34" s="173">
        <v>10</v>
      </c>
      <c r="AG34" s="165"/>
      <c r="AH34" s="200"/>
      <c r="AI34" s="159" t="s">
        <v>138</v>
      </c>
      <c r="AJ34" s="200"/>
      <c r="AK34" s="165"/>
      <c r="AL34" s="146"/>
      <c r="AM34" s="206"/>
      <c r="AN34" s="229"/>
      <c r="AQ34" s="172">
        <v>0.65625</v>
      </c>
      <c r="AR34" s="173">
        <v>10</v>
      </c>
      <c r="AS34" s="174"/>
      <c r="AT34" s="231"/>
      <c r="AU34" s="238" t="s">
        <v>138</v>
      </c>
      <c r="AV34" s="231"/>
      <c r="AW34" s="174"/>
      <c r="AX34" s="146"/>
      <c r="AY34" s="206"/>
      <c r="AZ34" s="229"/>
      <c r="BC34" s="199"/>
      <c r="BD34" s="171">
        <v>10</v>
      </c>
      <c r="BE34" s="172">
        <v>0.65625</v>
      </c>
      <c r="BF34" s="173">
        <v>10</v>
      </c>
      <c r="BG34" s="165"/>
      <c r="BH34" s="200"/>
      <c r="BI34" s="159" t="s">
        <v>138</v>
      </c>
      <c r="BJ34" s="200"/>
      <c r="BK34" s="165"/>
      <c r="BL34" s="146"/>
      <c r="BM34" s="206"/>
      <c r="BN34" s="229"/>
      <c r="BQ34" s="172">
        <v>0.65625</v>
      </c>
      <c r="BR34" s="173">
        <v>10</v>
      </c>
      <c r="BS34" s="174"/>
      <c r="BT34" s="231"/>
      <c r="BU34" s="238" t="s">
        <v>138</v>
      </c>
      <c r="BV34" s="231"/>
      <c r="BW34" s="174"/>
      <c r="BX34" s="146"/>
      <c r="BY34" s="206"/>
      <c r="BZ34" s="229"/>
      <c r="CC34" s="199"/>
      <c r="CD34" s="171">
        <v>10</v>
      </c>
      <c r="CE34" s="172">
        <v>0.65625</v>
      </c>
      <c r="CF34" s="173">
        <v>10</v>
      </c>
      <c r="CG34" s="165"/>
      <c r="CH34" s="200"/>
      <c r="CI34" s="159" t="s">
        <v>138</v>
      </c>
      <c r="CJ34" s="200"/>
      <c r="CK34" s="165"/>
      <c r="CL34" s="146"/>
      <c r="CM34" s="206"/>
      <c r="CN34" s="229"/>
      <c r="CQ34" s="172">
        <v>0.65625</v>
      </c>
      <c r="CR34" s="173">
        <v>10</v>
      </c>
      <c r="CS34" s="174"/>
      <c r="CT34" s="231"/>
      <c r="CU34" s="238" t="s">
        <v>138</v>
      </c>
      <c r="CV34" s="231"/>
      <c r="CW34" s="174"/>
      <c r="CX34" s="146"/>
      <c r="CY34" s="206"/>
      <c r="CZ34" s="229"/>
      <c r="DC34" s="199"/>
      <c r="DD34" s="171">
        <v>10</v>
      </c>
      <c r="DE34" s="172">
        <v>0.65625</v>
      </c>
      <c r="DF34" s="173">
        <v>10</v>
      </c>
      <c r="DG34" s="165"/>
      <c r="DH34" s="200"/>
      <c r="DI34" s="159" t="s">
        <v>138</v>
      </c>
      <c r="DJ34" s="200"/>
      <c r="DK34" s="165"/>
      <c r="DL34" s="146"/>
      <c r="DM34" s="206"/>
      <c r="DN34" s="229"/>
      <c r="DQ34" s="172">
        <v>0.59375</v>
      </c>
      <c r="DR34" s="173">
        <v>8</v>
      </c>
      <c r="DS34" s="165"/>
      <c r="DT34" s="200"/>
      <c r="DU34" s="159" t="s">
        <v>138</v>
      </c>
      <c r="DV34" s="200"/>
      <c r="DW34" s="165"/>
      <c r="DX34" s="146"/>
      <c r="DY34" s="206"/>
      <c r="DZ34" s="229"/>
    </row>
    <row r="35" spans="2:130" ht="25.5">
      <c r="C35" s="240"/>
      <c r="D35" s="171">
        <v>11</v>
      </c>
      <c r="E35" s="172">
        <v>0.72916666666666696</v>
      </c>
      <c r="F35" s="173">
        <v>11</v>
      </c>
      <c r="G35" s="165"/>
      <c r="H35" s="200"/>
      <c r="I35" s="159" t="s">
        <v>156</v>
      </c>
      <c r="J35" s="200"/>
      <c r="K35" s="165"/>
      <c r="L35" s="146"/>
      <c r="M35" s="206"/>
      <c r="N35" s="229"/>
      <c r="Q35" s="172">
        <v>0.72916666666666696</v>
      </c>
      <c r="R35" s="173">
        <v>11</v>
      </c>
      <c r="S35" s="174"/>
      <c r="T35" s="231"/>
      <c r="U35" s="238" t="s">
        <v>138</v>
      </c>
      <c r="V35" s="231"/>
      <c r="W35" s="174"/>
      <c r="X35" s="146"/>
      <c r="Y35" s="206"/>
      <c r="Z35" s="229"/>
      <c r="AC35" s="241"/>
      <c r="AD35" s="171">
        <v>11</v>
      </c>
      <c r="AE35" s="172">
        <v>0.6875</v>
      </c>
      <c r="AF35" s="173">
        <v>11</v>
      </c>
      <c r="AG35" s="165"/>
      <c r="AH35" s="200"/>
      <c r="AI35" s="159" t="s">
        <v>138</v>
      </c>
      <c r="AJ35" s="200"/>
      <c r="AK35" s="165"/>
      <c r="AL35" s="146"/>
      <c r="AM35" s="206"/>
      <c r="AN35" s="229"/>
      <c r="AQ35" s="172">
        <v>0.6875</v>
      </c>
      <c r="AR35" s="173">
        <v>11</v>
      </c>
      <c r="AS35" s="174"/>
      <c r="AT35" s="231"/>
      <c r="AU35" s="238" t="s">
        <v>138</v>
      </c>
      <c r="AV35" s="231"/>
      <c r="AW35" s="174"/>
      <c r="AX35" s="146"/>
      <c r="AY35" s="206"/>
      <c r="AZ35" s="229"/>
      <c r="BC35" s="240"/>
      <c r="BD35" s="171">
        <v>11</v>
      </c>
      <c r="BE35" s="172">
        <v>0.6875</v>
      </c>
      <c r="BF35" s="173">
        <v>11</v>
      </c>
      <c r="BG35" s="165"/>
      <c r="BH35" s="200"/>
      <c r="BI35" s="159" t="s">
        <v>138</v>
      </c>
      <c r="BJ35" s="200"/>
      <c r="BK35" s="165"/>
      <c r="BL35" s="146"/>
      <c r="BM35" s="206"/>
      <c r="BN35" s="229"/>
      <c r="BQ35" s="172">
        <v>0.6875</v>
      </c>
      <c r="BR35" s="173">
        <v>11</v>
      </c>
      <c r="BS35" s="174"/>
      <c r="BT35" s="231"/>
      <c r="BU35" s="238" t="s">
        <v>138</v>
      </c>
      <c r="BV35" s="231"/>
      <c r="BW35" s="174"/>
      <c r="BX35" s="146"/>
      <c r="BY35" s="206"/>
      <c r="BZ35" s="229"/>
      <c r="CC35" s="240"/>
      <c r="CD35" s="171">
        <v>11</v>
      </c>
      <c r="CE35" s="172">
        <v>0.6875</v>
      </c>
      <c r="CF35" s="173">
        <v>11</v>
      </c>
      <c r="CG35" s="165"/>
      <c r="CH35" s="200"/>
      <c r="CI35" s="159" t="s">
        <v>138</v>
      </c>
      <c r="CJ35" s="200"/>
      <c r="CK35" s="165"/>
      <c r="CL35" s="146"/>
      <c r="CM35" s="206"/>
      <c r="CN35" s="229"/>
      <c r="CQ35" s="172">
        <v>0.6875</v>
      </c>
      <c r="CR35" s="173">
        <v>11</v>
      </c>
      <c r="CS35" s="174"/>
      <c r="CT35" s="231"/>
      <c r="CU35" s="238" t="s">
        <v>138</v>
      </c>
      <c r="CV35" s="231"/>
      <c r="CW35" s="174"/>
      <c r="CX35" s="146"/>
      <c r="CY35" s="206"/>
      <c r="CZ35" s="229"/>
      <c r="DC35" s="240"/>
      <c r="DD35" s="171">
        <v>11</v>
      </c>
      <c r="DE35" s="172">
        <v>0.6875</v>
      </c>
      <c r="DF35" s="173">
        <v>11</v>
      </c>
      <c r="DG35" s="165"/>
      <c r="DH35" s="200"/>
      <c r="DI35" s="159" t="s">
        <v>156</v>
      </c>
      <c r="DJ35" s="200"/>
      <c r="DK35" s="165"/>
      <c r="DL35" s="146"/>
      <c r="DM35" s="206"/>
      <c r="DN35" s="229"/>
      <c r="DQ35" s="172">
        <v>0.6875</v>
      </c>
      <c r="DR35" s="173">
        <v>11</v>
      </c>
      <c r="DS35" s="174"/>
      <c r="DT35" s="231"/>
      <c r="DU35" s="238" t="s">
        <v>138</v>
      </c>
      <c r="DV35" s="231"/>
      <c r="DW35" s="174"/>
      <c r="DX35" s="146"/>
      <c r="DY35" s="206"/>
      <c r="DZ35" s="229"/>
    </row>
    <row r="36" spans="2:130" ht="18.75">
      <c r="C36" s="220"/>
      <c r="D36" s="610" t="s">
        <v>183</v>
      </c>
      <c r="E36" s="611"/>
      <c r="F36" s="221"/>
      <c r="G36" s="222"/>
      <c r="H36" s="222" t="str">
        <f>K26</f>
        <v>明生</v>
      </c>
      <c r="I36" s="222"/>
      <c r="J36" s="222"/>
      <c r="K36" s="222"/>
      <c r="L36" s="222"/>
      <c r="M36" s="222"/>
      <c r="N36" s="224"/>
      <c r="Q36" s="220"/>
      <c r="R36" s="221"/>
      <c r="S36" s="222"/>
      <c r="T36" s="222" t="str">
        <f>W26</f>
        <v>国府</v>
      </c>
      <c r="U36" s="222"/>
      <c r="V36" s="222"/>
      <c r="W36" s="222"/>
      <c r="X36" s="222">
        <f>W31</f>
        <v>0</v>
      </c>
      <c r="Y36" s="222"/>
      <c r="Z36" s="224"/>
      <c r="AC36" s="220"/>
      <c r="AD36" s="610" t="s">
        <v>183</v>
      </c>
      <c r="AE36" s="611"/>
      <c r="AF36" s="221"/>
      <c r="AG36" s="222"/>
      <c r="AH36" s="242" t="s">
        <v>163</v>
      </c>
      <c r="AI36" s="222"/>
      <c r="AJ36" s="222"/>
      <c r="AK36" s="222"/>
      <c r="AL36" s="222"/>
      <c r="AM36" s="222"/>
      <c r="AN36" s="224"/>
      <c r="AQ36" s="220"/>
      <c r="AR36" s="221"/>
      <c r="AS36" s="222"/>
      <c r="AT36" s="222" t="str">
        <f>AW26</f>
        <v>アレグロッソ旭が丘</v>
      </c>
      <c r="AU36" s="222"/>
      <c r="AV36" s="222"/>
      <c r="AW36" s="222"/>
      <c r="AX36" s="222">
        <f>AW31</f>
        <v>0</v>
      </c>
      <c r="AY36" s="222"/>
      <c r="AZ36" s="224"/>
      <c r="BC36" s="220"/>
      <c r="BD36" s="610" t="s">
        <v>183</v>
      </c>
      <c r="BE36" s="611"/>
      <c r="BF36" s="221"/>
      <c r="BG36" s="222"/>
      <c r="BH36" s="242" t="s">
        <v>203</v>
      </c>
      <c r="BI36" s="243"/>
      <c r="BJ36" s="243"/>
      <c r="BK36" s="222"/>
      <c r="BL36" s="222"/>
      <c r="BM36" s="222"/>
      <c r="BN36" s="224"/>
      <c r="BQ36" s="220"/>
      <c r="BR36" s="221"/>
      <c r="BS36" s="222"/>
      <c r="BT36" s="243" t="s">
        <v>204</v>
      </c>
      <c r="BU36" s="243"/>
      <c r="BV36" s="222"/>
      <c r="BW36" s="222"/>
      <c r="BX36" s="222">
        <f>BW31</f>
        <v>0</v>
      </c>
      <c r="BY36" s="222"/>
      <c r="BZ36" s="224"/>
      <c r="CC36" s="220"/>
      <c r="CD36" s="610" t="s">
        <v>183</v>
      </c>
      <c r="CE36" s="616"/>
      <c r="CF36" s="221"/>
      <c r="CG36" s="222"/>
      <c r="CH36" s="222" t="s">
        <v>591</v>
      </c>
      <c r="CI36" s="222"/>
      <c r="CJ36" s="222"/>
      <c r="CK36" s="222"/>
      <c r="CL36" s="222"/>
      <c r="CM36" s="222"/>
      <c r="CN36" s="224"/>
      <c r="CQ36" s="220"/>
      <c r="CR36" s="221"/>
      <c r="CS36" s="222"/>
      <c r="CT36" s="222" t="s">
        <v>592</v>
      </c>
      <c r="CU36" s="222"/>
      <c r="CV36" s="222"/>
      <c r="CW36" s="222"/>
      <c r="CX36" s="222">
        <f>CW31</f>
        <v>0</v>
      </c>
      <c r="CY36" s="222"/>
      <c r="CZ36" s="224"/>
      <c r="DC36" s="220"/>
      <c r="DD36" s="610" t="s">
        <v>183</v>
      </c>
      <c r="DE36" s="611"/>
      <c r="DF36" s="221"/>
      <c r="DG36" s="222"/>
      <c r="DH36" s="222" t="str">
        <f>DK26</f>
        <v>グランビーノ鈴峰</v>
      </c>
      <c r="DI36" s="222"/>
      <c r="DJ36" s="222"/>
      <c r="DK36" s="222"/>
      <c r="DL36" s="222"/>
      <c r="DM36" s="222"/>
      <c r="DN36" s="224"/>
      <c r="DQ36" s="220"/>
      <c r="DR36" s="221"/>
      <c r="DS36" s="222"/>
      <c r="DT36" s="222" t="str">
        <f>DW26</f>
        <v>i &amp; K</v>
      </c>
      <c r="DU36" s="222"/>
      <c r="DV36" s="222"/>
      <c r="DW36" s="222"/>
      <c r="DX36" s="222"/>
      <c r="DY36" s="222"/>
      <c r="DZ36" s="224"/>
    </row>
    <row r="37" spans="2:130" ht="18.75">
      <c r="C37" s="228" t="s">
        <v>191</v>
      </c>
      <c r="AC37" s="228" t="s">
        <v>191</v>
      </c>
      <c r="BC37" s="228" t="s">
        <v>191</v>
      </c>
      <c r="CC37" s="228" t="s">
        <v>191</v>
      </c>
      <c r="DC37" s="228" t="s">
        <v>192</v>
      </c>
    </row>
    <row r="39" spans="2:130">
      <c r="DK39" s="127"/>
      <c r="DO39" s="127"/>
      <c r="DP39" s="127"/>
    </row>
    <row r="42" spans="2:130" ht="24" hidden="1">
      <c r="B42" s="95"/>
      <c r="F42" s="592" t="s">
        <v>205</v>
      </c>
      <c r="G42" s="592"/>
      <c r="H42" s="592"/>
      <c r="I42" s="592"/>
      <c r="J42" s="592"/>
      <c r="K42" s="592"/>
      <c r="L42" s="592"/>
      <c r="M42" s="592"/>
      <c r="N42" s="592"/>
      <c r="R42" s="592" t="s">
        <v>206</v>
      </c>
      <c r="S42" s="592"/>
      <c r="T42" s="592"/>
      <c r="U42" s="592"/>
      <c r="V42" s="592"/>
      <c r="W42" s="592"/>
      <c r="X42" s="592"/>
      <c r="Y42" s="592"/>
      <c r="Z42" s="592"/>
      <c r="AB42" s="95"/>
    </row>
    <row r="43" spans="2:130" hidden="1">
      <c r="B43" s="95"/>
      <c r="C43" s="142"/>
      <c r="D43" s="142"/>
      <c r="E43" s="142"/>
      <c r="F43" s="593" t="s">
        <v>207</v>
      </c>
      <c r="G43" s="594"/>
      <c r="H43" s="594"/>
      <c r="I43" s="594"/>
      <c r="J43" s="594"/>
      <c r="K43" s="594"/>
      <c r="L43" s="594"/>
      <c r="M43" s="594"/>
      <c r="N43" s="595"/>
      <c r="Q43" s="142"/>
      <c r="R43" s="593" t="s">
        <v>208</v>
      </c>
      <c r="S43" s="594"/>
      <c r="T43" s="594"/>
      <c r="U43" s="594"/>
      <c r="V43" s="594"/>
      <c r="W43" s="594"/>
      <c r="X43" s="594"/>
      <c r="Y43" s="594"/>
      <c r="Z43" s="595"/>
      <c r="AB43" s="95"/>
    </row>
    <row r="44" spans="2:130" hidden="1">
      <c r="B44" s="95"/>
      <c r="C44" s="143" t="s">
        <v>126</v>
      </c>
      <c r="D44" s="143" t="s">
        <v>198</v>
      </c>
      <c r="E44" s="143" t="s">
        <v>128</v>
      </c>
      <c r="F44" s="596" t="s">
        <v>133</v>
      </c>
      <c r="G44" s="598" t="s">
        <v>130</v>
      </c>
      <c r="H44" s="599"/>
      <c r="I44" s="599"/>
      <c r="J44" s="599"/>
      <c r="K44" s="600"/>
      <c r="L44" s="144"/>
      <c r="M44" s="593" t="s">
        <v>131</v>
      </c>
      <c r="N44" s="595"/>
      <c r="Q44" s="143" t="s">
        <v>128</v>
      </c>
      <c r="R44" s="589" t="s">
        <v>133</v>
      </c>
      <c r="S44" s="589" t="s">
        <v>130</v>
      </c>
      <c r="T44" s="589"/>
      <c r="U44" s="589"/>
      <c r="V44" s="589"/>
      <c r="W44" s="589"/>
      <c r="X44" s="144"/>
      <c r="Y44" s="589" t="s">
        <v>131</v>
      </c>
      <c r="Z44" s="589"/>
      <c r="AB44" s="95"/>
    </row>
    <row r="45" spans="2:130" hidden="1">
      <c r="B45" s="95"/>
      <c r="C45" s="145"/>
      <c r="D45" s="145"/>
      <c r="E45" s="145"/>
      <c r="F45" s="597"/>
      <c r="G45" s="601"/>
      <c r="H45" s="602"/>
      <c r="I45" s="602"/>
      <c r="J45" s="602"/>
      <c r="K45" s="603"/>
      <c r="L45" s="146"/>
      <c r="M45" s="142" t="s">
        <v>134</v>
      </c>
      <c r="N45" s="147" t="s">
        <v>135</v>
      </c>
      <c r="Q45" s="145"/>
      <c r="R45" s="596"/>
      <c r="S45" s="596"/>
      <c r="T45" s="596"/>
      <c r="U45" s="596"/>
      <c r="V45" s="596"/>
      <c r="W45" s="596"/>
      <c r="X45" s="146"/>
      <c r="Y45" s="142" t="s">
        <v>134</v>
      </c>
      <c r="Z45" s="147" t="s">
        <v>135</v>
      </c>
      <c r="AB45" s="95"/>
    </row>
    <row r="46" spans="2:130" ht="24" hidden="1" customHeight="1">
      <c r="B46" s="148"/>
      <c r="C46" s="142"/>
      <c r="D46" s="171">
        <v>1</v>
      </c>
      <c r="E46" s="150">
        <v>0.375</v>
      </c>
      <c r="F46" s="244" t="s">
        <v>209</v>
      </c>
      <c r="G46" s="157" t="s">
        <v>210</v>
      </c>
      <c r="H46" s="158"/>
      <c r="I46" s="159" t="s">
        <v>136</v>
      </c>
      <c r="J46" s="158"/>
      <c r="K46" s="157" t="s">
        <v>211</v>
      </c>
      <c r="L46" s="160"/>
      <c r="M46" s="218" t="str">
        <f>G47</f>
        <v>Agr２部1位</v>
      </c>
      <c r="N46" s="167" t="str">
        <f t="shared" ref="N46:N53" si="10">M46</f>
        <v>Agr２部1位</v>
      </c>
      <c r="Q46" s="150">
        <v>0.375</v>
      </c>
      <c r="R46" s="244" t="s">
        <v>212</v>
      </c>
      <c r="S46" s="157" t="s">
        <v>213</v>
      </c>
      <c r="T46" s="158"/>
      <c r="U46" s="159" t="s">
        <v>214</v>
      </c>
      <c r="V46" s="158"/>
      <c r="W46" s="157" t="s">
        <v>215</v>
      </c>
      <c r="X46" s="160"/>
      <c r="Y46" s="218" t="str">
        <f>S47</f>
        <v>Bgr２部1位</v>
      </c>
      <c r="Z46" s="167" t="str">
        <f t="shared" ref="Z46:Z51" si="11">Y46</f>
        <v>Bgr２部1位</v>
      </c>
      <c r="AB46" s="148"/>
    </row>
    <row r="47" spans="2:130" ht="25.5" hidden="1">
      <c r="B47" s="164"/>
      <c r="C47" s="143"/>
      <c r="D47" s="171">
        <v>2</v>
      </c>
      <c r="E47" s="150">
        <v>0.40625</v>
      </c>
      <c r="F47" s="244" t="s">
        <v>216</v>
      </c>
      <c r="G47" s="165" t="s">
        <v>217</v>
      </c>
      <c r="H47" s="166"/>
      <c r="I47" s="245" t="s">
        <v>156</v>
      </c>
      <c r="J47" s="166"/>
      <c r="K47" s="165" t="s">
        <v>218</v>
      </c>
      <c r="L47" s="160"/>
      <c r="M47" s="161" t="str">
        <f>G46</f>
        <v>Agr１部1位</v>
      </c>
      <c r="N47" s="161" t="str">
        <f t="shared" si="10"/>
        <v>Agr１部1位</v>
      </c>
      <c r="Q47" s="150">
        <v>0.40625</v>
      </c>
      <c r="R47" s="244" t="s">
        <v>216</v>
      </c>
      <c r="S47" s="165" t="s">
        <v>219</v>
      </c>
      <c r="T47" s="166"/>
      <c r="U47" s="245" t="s">
        <v>156</v>
      </c>
      <c r="V47" s="166"/>
      <c r="W47" s="165" t="s">
        <v>220</v>
      </c>
      <c r="X47" s="160"/>
      <c r="Y47" s="161" t="str">
        <f>S46</f>
        <v>Bgr１部1位</v>
      </c>
      <c r="Z47" s="161" t="str">
        <f t="shared" si="11"/>
        <v>Bgr１部1位</v>
      </c>
      <c r="AB47" s="164"/>
    </row>
    <row r="48" spans="2:130" ht="25.5" hidden="1">
      <c r="B48" s="95"/>
      <c r="C48" s="246" t="s">
        <v>158</v>
      </c>
      <c r="D48" s="171">
        <v>3</v>
      </c>
      <c r="E48" s="172">
        <v>0.4375</v>
      </c>
      <c r="F48" s="244" t="s">
        <v>216</v>
      </c>
      <c r="G48" s="157" t="str">
        <f>G46</f>
        <v>Agr１部1位</v>
      </c>
      <c r="H48" s="200"/>
      <c r="I48" s="159" t="s">
        <v>156</v>
      </c>
      <c r="J48" s="200"/>
      <c r="K48" s="157" t="s">
        <v>221</v>
      </c>
      <c r="L48" s="160"/>
      <c r="M48" s="167" t="str">
        <f>K47</f>
        <v>Agr２部2位</v>
      </c>
      <c r="N48" s="167" t="str">
        <f t="shared" si="10"/>
        <v>Agr２部2位</v>
      </c>
      <c r="Q48" s="172">
        <v>0.4375</v>
      </c>
      <c r="R48" s="244" t="s">
        <v>216</v>
      </c>
      <c r="S48" s="157" t="str">
        <f>S46</f>
        <v>Bgr１部1位</v>
      </c>
      <c r="T48" s="200"/>
      <c r="U48" s="159" t="s">
        <v>156</v>
      </c>
      <c r="V48" s="200"/>
      <c r="W48" s="157" t="s">
        <v>222</v>
      </c>
      <c r="X48" s="201"/>
      <c r="Y48" s="167" t="str">
        <f>W47</f>
        <v>Bgr２部2位</v>
      </c>
      <c r="Z48" s="167" t="str">
        <f t="shared" si="11"/>
        <v>Bgr２部2位</v>
      </c>
      <c r="AB48" s="95"/>
    </row>
    <row r="49" spans="2:127" ht="25.5" hidden="1">
      <c r="B49" s="95"/>
      <c r="C49" s="190" t="s">
        <v>223</v>
      </c>
      <c r="D49" s="171">
        <v>4</v>
      </c>
      <c r="E49" s="172">
        <v>0.46875</v>
      </c>
      <c r="F49" s="244" t="s">
        <v>216</v>
      </c>
      <c r="G49" s="165" t="str">
        <f>G47</f>
        <v>Agr２部1位</v>
      </c>
      <c r="H49" s="158"/>
      <c r="I49" s="245" t="s">
        <v>156</v>
      </c>
      <c r="J49" s="158"/>
      <c r="K49" s="165" t="s">
        <v>224</v>
      </c>
      <c r="L49" s="146"/>
      <c r="M49" s="161" t="str">
        <f>K46</f>
        <v>Agr１部2位</v>
      </c>
      <c r="N49" s="161" t="str">
        <f t="shared" si="10"/>
        <v>Agr１部2位</v>
      </c>
      <c r="Q49" s="172">
        <v>0.46875</v>
      </c>
      <c r="R49" s="244" t="s">
        <v>216</v>
      </c>
      <c r="S49" s="165" t="str">
        <f>S47</f>
        <v>Bgr２部1位</v>
      </c>
      <c r="T49" s="158"/>
      <c r="U49" s="245" t="s">
        <v>156</v>
      </c>
      <c r="V49" s="158"/>
      <c r="W49" s="165" t="s">
        <v>225</v>
      </c>
      <c r="X49" s="160"/>
      <c r="Y49" s="161" t="str">
        <f>W46</f>
        <v>Bgr１部2位</v>
      </c>
      <c r="Z49" s="161" t="str">
        <f t="shared" si="11"/>
        <v>Bgr１部2位</v>
      </c>
      <c r="AB49" s="95"/>
    </row>
    <row r="50" spans="2:127" ht="25.5" hidden="1">
      <c r="B50" s="95"/>
      <c r="C50" s="195"/>
      <c r="D50" s="171">
        <v>5</v>
      </c>
      <c r="E50" s="172">
        <v>0.5</v>
      </c>
      <c r="F50" s="244" t="s">
        <v>216</v>
      </c>
      <c r="G50" s="157" t="str">
        <f>K46</f>
        <v>Agr１部2位</v>
      </c>
      <c r="H50" s="200"/>
      <c r="I50" s="159" t="s">
        <v>156</v>
      </c>
      <c r="J50" s="200"/>
      <c r="K50" s="157" t="str">
        <f>K48</f>
        <v>Agr１部3位</v>
      </c>
      <c r="L50" s="160"/>
      <c r="M50" s="178" t="str">
        <f>G51</f>
        <v>Agr３部1位</v>
      </c>
      <c r="N50" s="178" t="str">
        <f t="shared" si="10"/>
        <v>Agr３部1位</v>
      </c>
      <c r="Q50" s="172">
        <v>0.5</v>
      </c>
      <c r="R50" s="244" t="s">
        <v>216</v>
      </c>
      <c r="S50" s="157" t="str">
        <f>W46</f>
        <v>Bgr１部2位</v>
      </c>
      <c r="T50" s="200"/>
      <c r="U50" s="159" t="s">
        <v>156</v>
      </c>
      <c r="V50" s="200"/>
      <c r="W50" s="157" t="str">
        <f>W48</f>
        <v>Bgr１部3位</v>
      </c>
      <c r="X50" s="146"/>
      <c r="Y50" s="167" t="str">
        <f>W49</f>
        <v>Bgr２部3位</v>
      </c>
      <c r="Z50" s="167" t="str">
        <f t="shared" si="11"/>
        <v>Bgr２部3位</v>
      </c>
      <c r="AB50" s="95"/>
    </row>
    <row r="51" spans="2:127" s="127" customFormat="1" ht="25.5" hidden="1">
      <c r="B51" s="95"/>
      <c r="C51" s="198"/>
      <c r="D51" s="171">
        <v>6</v>
      </c>
      <c r="E51" s="172">
        <v>0.53125</v>
      </c>
      <c r="F51" s="244" t="s">
        <v>216</v>
      </c>
      <c r="G51" s="174" t="s">
        <v>226</v>
      </c>
      <c r="H51" s="247"/>
      <c r="I51" s="176" t="s">
        <v>156</v>
      </c>
      <c r="J51" s="247"/>
      <c r="K51" s="174" t="s">
        <v>227</v>
      </c>
      <c r="L51" s="201"/>
      <c r="M51" s="161" t="str">
        <f>K48</f>
        <v>Agr１部3位</v>
      </c>
      <c r="N51" s="161" t="str">
        <f t="shared" si="10"/>
        <v>Agr１部3位</v>
      </c>
      <c r="O51" s="94"/>
      <c r="P51" s="94"/>
      <c r="Q51" s="172">
        <v>0.53125</v>
      </c>
      <c r="R51" s="244" t="s">
        <v>216</v>
      </c>
      <c r="S51" s="165" t="str">
        <f>W47</f>
        <v>Bgr２部2位</v>
      </c>
      <c r="T51" s="200"/>
      <c r="U51" s="245" t="s">
        <v>156</v>
      </c>
      <c r="V51" s="200"/>
      <c r="W51" s="165" t="str">
        <f>W49</f>
        <v>Bgr２部3位</v>
      </c>
      <c r="X51" s="201"/>
      <c r="Y51" s="161" t="str">
        <f>W48</f>
        <v>Bgr１部3位</v>
      </c>
      <c r="Z51" s="161" t="str">
        <f t="shared" si="11"/>
        <v>Bgr１部3位</v>
      </c>
      <c r="AA51" s="94"/>
      <c r="AB51" s="95"/>
      <c r="AG51" s="215"/>
      <c r="AK51" s="215"/>
      <c r="AO51" s="94"/>
      <c r="AP51" s="94"/>
      <c r="AS51" s="215"/>
      <c r="AW51" s="215"/>
      <c r="BA51" s="94"/>
      <c r="BB51" s="94"/>
      <c r="BG51" s="215"/>
      <c r="BK51" s="215"/>
      <c r="BO51" s="94"/>
      <c r="BP51" s="94"/>
      <c r="BS51" s="215"/>
      <c r="BW51" s="215"/>
      <c r="CA51" s="94"/>
      <c r="CB51" s="94"/>
      <c r="CG51" s="215"/>
      <c r="CK51" s="215"/>
      <c r="CO51" s="94"/>
      <c r="CP51" s="94"/>
      <c r="CS51" s="215"/>
      <c r="CW51" s="215"/>
      <c r="DA51" s="94"/>
      <c r="DB51" s="94"/>
      <c r="DG51" s="215"/>
      <c r="DK51" s="215"/>
      <c r="DO51" s="94"/>
      <c r="DP51" s="94"/>
      <c r="DS51" s="215"/>
      <c r="DW51" s="215"/>
    </row>
    <row r="52" spans="2:127" s="127" customFormat="1" ht="25.5" hidden="1">
      <c r="B52" s="95"/>
      <c r="C52" s="199"/>
      <c r="D52" s="171">
        <v>7</v>
      </c>
      <c r="E52" s="172">
        <v>0.5625</v>
      </c>
      <c r="F52" s="244" t="s">
        <v>216</v>
      </c>
      <c r="G52" s="165" t="str">
        <f>K47</f>
        <v>Agr２部2位</v>
      </c>
      <c r="H52" s="200"/>
      <c r="I52" s="245" t="s">
        <v>156</v>
      </c>
      <c r="J52" s="200"/>
      <c r="K52" s="165" t="str">
        <f>K49</f>
        <v>Agr２部3位</v>
      </c>
      <c r="L52" s="146"/>
      <c r="M52" s="178" t="str">
        <f>K51</f>
        <v>Agr３部2位</v>
      </c>
      <c r="N52" s="178" t="str">
        <f t="shared" si="10"/>
        <v>Agr３部2位</v>
      </c>
      <c r="O52" s="94"/>
      <c r="P52" s="94"/>
      <c r="Q52" s="172">
        <v>0.5625</v>
      </c>
      <c r="R52" s="244"/>
      <c r="S52" s="211"/>
      <c r="T52" s="216"/>
      <c r="U52" s="217" t="s">
        <v>156</v>
      </c>
      <c r="V52" s="216"/>
      <c r="W52" s="211"/>
      <c r="X52" s="160"/>
      <c r="Y52" s="218"/>
      <c r="Z52" s="219"/>
      <c r="AA52" s="94"/>
      <c r="AB52" s="95"/>
      <c r="AG52" s="215"/>
      <c r="AK52" s="215"/>
      <c r="AO52" s="94"/>
      <c r="AP52" s="94"/>
      <c r="AS52" s="215"/>
      <c r="AW52" s="215"/>
      <c r="BA52" s="94"/>
      <c r="BB52" s="94"/>
      <c r="BG52" s="215"/>
      <c r="BK52" s="215"/>
      <c r="BO52" s="94"/>
      <c r="BP52" s="94"/>
      <c r="BS52" s="215"/>
      <c r="BW52" s="215"/>
      <c r="CA52" s="94"/>
      <c r="CB52" s="94"/>
      <c r="CG52" s="215"/>
      <c r="CK52" s="215"/>
      <c r="CO52" s="94"/>
      <c r="CP52" s="94"/>
      <c r="CS52" s="215"/>
      <c r="CW52" s="215"/>
      <c r="DA52" s="94"/>
      <c r="DB52" s="94"/>
      <c r="DG52" s="215"/>
      <c r="DK52" s="215"/>
      <c r="DO52" s="94"/>
      <c r="DP52" s="94"/>
      <c r="DS52" s="215"/>
      <c r="DW52" s="215"/>
    </row>
    <row r="53" spans="2:127" s="127" customFormat="1" ht="25.5" hidden="1" customHeight="1">
      <c r="B53" s="95"/>
      <c r="C53" s="198" t="s">
        <v>174</v>
      </c>
      <c r="D53" s="171">
        <v>8</v>
      </c>
      <c r="E53" s="172">
        <v>0.59375</v>
      </c>
      <c r="F53" s="244" t="s">
        <v>216</v>
      </c>
      <c r="G53" s="174" t="str">
        <f>G51</f>
        <v>Agr３部1位</v>
      </c>
      <c r="H53" s="175"/>
      <c r="I53" s="176" t="s">
        <v>156</v>
      </c>
      <c r="J53" s="175"/>
      <c r="K53" s="174" t="str">
        <f>K51</f>
        <v>Agr３部2位</v>
      </c>
      <c r="L53" s="201"/>
      <c r="M53" s="167" t="str">
        <f>K49</f>
        <v>Agr２部3位</v>
      </c>
      <c r="N53" s="167" t="str">
        <f t="shared" si="10"/>
        <v>Agr２部3位</v>
      </c>
      <c r="O53" s="94"/>
      <c r="P53" s="94"/>
      <c r="Q53" s="172">
        <v>0.59375</v>
      </c>
      <c r="R53" s="244"/>
      <c r="S53" s="211"/>
      <c r="T53" s="216"/>
      <c r="U53" s="217" t="s">
        <v>156</v>
      </c>
      <c r="V53" s="216"/>
      <c r="W53" s="211"/>
      <c r="X53" s="146"/>
      <c r="Y53" s="218"/>
      <c r="Z53" s="219"/>
      <c r="AA53" s="94"/>
      <c r="AB53" s="95"/>
      <c r="AG53" s="215"/>
      <c r="AK53" s="215"/>
      <c r="AO53" s="94"/>
      <c r="AP53" s="94"/>
      <c r="AS53" s="215"/>
      <c r="AW53" s="215"/>
      <c r="BA53" s="94"/>
      <c r="BB53" s="94"/>
      <c r="BG53" s="215"/>
      <c r="BK53" s="215"/>
      <c r="BO53" s="94"/>
      <c r="BP53" s="94"/>
      <c r="BS53" s="215"/>
      <c r="BW53" s="215"/>
      <c r="CA53" s="94"/>
      <c r="CB53" s="94"/>
      <c r="CG53" s="215"/>
      <c r="CK53" s="215"/>
      <c r="CO53" s="94"/>
      <c r="CP53" s="94"/>
      <c r="CS53" s="215"/>
      <c r="CW53" s="215"/>
      <c r="DA53" s="94"/>
      <c r="DB53" s="94"/>
      <c r="DG53" s="215"/>
      <c r="DK53" s="215"/>
      <c r="DO53" s="94"/>
      <c r="DP53" s="94"/>
      <c r="DS53" s="215"/>
      <c r="DW53" s="215"/>
    </row>
    <row r="54" spans="2:127" s="127" customFormat="1" ht="25.5" hidden="1">
      <c r="B54" s="95"/>
      <c r="C54" s="241">
        <f>C34</f>
        <v>0</v>
      </c>
      <c r="D54" s="171">
        <v>9</v>
      </c>
      <c r="E54" s="172">
        <v>0.625</v>
      </c>
      <c r="F54" s="244"/>
      <c r="G54" s="248"/>
      <c r="H54" s="249"/>
      <c r="I54" s="250" t="s">
        <v>156</v>
      </c>
      <c r="J54" s="249"/>
      <c r="K54" s="248"/>
      <c r="L54" s="146"/>
      <c r="M54" s="207"/>
      <c r="N54" s="207"/>
      <c r="O54" s="94"/>
      <c r="P54" s="94"/>
      <c r="Q54" s="172">
        <v>0.625</v>
      </c>
      <c r="R54" s="251"/>
      <c r="S54" s="211"/>
      <c r="T54" s="216"/>
      <c r="U54" s="217" t="s">
        <v>156</v>
      </c>
      <c r="V54" s="216"/>
      <c r="W54" s="211"/>
      <c r="X54" s="146"/>
      <c r="Y54" s="218"/>
      <c r="Z54" s="219"/>
      <c r="AA54" s="94"/>
      <c r="AB54" s="95"/>
      <c r="AG54" s="215"/>
      <c r="AK54" s="215"/>
      <c r="AO54" s="94"/>
      <c r="AP54" s="94"/>
      <c r="AS54" s="215"/>
      <c r="AW54" s="215"/>
      <c r="BA54" s="94"/>
      <c r="BB54" s="94"/>
      <c r="BG54" s="215"/>
      <c r="BK54" s="215"/>
      <c r="BO54" s="94"/>
      <c r="BP54" s="94"/>
      <c r="BS54" s="215"/>
      <c r="BW54" s="215"/>
      <c r="CA54" s="94"/>
      <c r="CB54" s="94"/>
      <c r="CG54" s="215"/>
      <c r="CK54" s="215"/>
      <c r="CO54" s="94"/>
      <c r="CP54" s="94"/>
      <c r="CS54" s="215"/>
      <c r="CW54" s="215"/>
      <c r="DA54" s="94"/>
      <c r="DB54" s="94"/>
      <c r="DG54" s="215"/>
      <c r="DK54" s="215"/>
      <c r="DO54" s="94"/>
      <c r="DP54" s="94"/>
      <c r="DS54" s="215"/>
      <c r="DW54" s="215"/>
    </row>
    <row r="55" spans="2:127" s="127" customFormat="1" ht="25.5" hidden="1">
      <c r="B55" s="95"/>
      <c r="C55" s="241"/>
      <c r="D55" s="171">
        <v>10</v>
      </c>
      <c r="E55" s="172"/>
      <c r="F55" s="251"/>
      <c r="G55" s="248"/>
      <c r="H55" s="249"/>
      <c r="I55" s="250" t="s">
        <v>156</v>
      </c>
      <c r="J55" s="249"/>
      <c r="K55" s="248"/>
      <c r="L55" s="146"/>
      <c r="M55" s="207"/>
      <c r="N55" s="207"/>
      <c r="O55" s="94"/>
      <c r="P55" s="94"/>
      <c r="Q55" s="172"/>
      <c r="R55" s="244"/>
      <c r="S55" s="211"/>
      <c r="T55" s="216"/>
      <c r="U55" s="217" t="s">
        <v>156</v>
      </c>
      <c r="V55" s="216"/>
      <c r="W55" s="211"/>
      <c r="X55" s="146"/>
      <c r="Y55" s="207"/>
      <c r="Z55" s="207"/>
      <c r="AA55" s="94"/>
      <c r="AB55" s="95"/>
      <c r="AG55" s="215"/>
      <c r="AK55" s="215"/>
      <c r="AO55" s="94"/>
      <c r="AP55" s="94"/>
      <c r="AS55" s="215"/>
      <c r="AW55" s="215"/>
      <c r="BA55" s="94"/>
      <c r="BB55" s="94"/>
      <c r="BG55" s="215"/>
      <c r="BK55" s="215"/>
      <c r="BO55" s="94"/>
      <c r="BP55" s="94"/>
      <c r="BS55" s="215"/>
      <c r="BW55" s="215"/>
      <c r="CA55" s="94"/>
      <c r="CB55" s="94"/>
      <c r="CG55" s="215"/>
      <c r="CK55" s="215"/>
      <c r="CO55" s="94"/>
      <c r="CP55" s="94"/>
      <c r="CS55" s="215"/>
      <c r="CW55" s="215"/>
      <c r="DA55" s="94"/>
      <c r="DB55" s="94"/>
      <c r="DG55" s="215"/>
      <c r="DK55" s="215"/>
      <c r="DO55" s="94"/>
      <c r="DP55" s="94"/>
      <c r="DS55" s="215"/>
      <c r="DW55" s="215"/>
    </row>
    <row r="56" spans="2:127" s="127" customFormat="1" ht="18.75" hidden="1">
      <c r="B56" s="95"/>
      <c r="C56" s="220"/>
      <c r="D56" s="610" t="s">
        <v>183</v>
      </c>
      <c r="E56" s="611"/>
      <c r="F56" s="617" t="str">
        <f>G52</f>
        <v>Agr２部2位</v>
      </c>
      <c r="G56" s="618"/>
      <c r="H56" s="618"/>
      <c r="I56" s="618"/>
      <c r="J56" s="618"/>
      <c r="K56" s="618"/>
      <c r="L56" s="618"/>
      <c r="M56" s="618"/>
      <c r="N56" s="619"/>
      <c r="O56" s="94"/>
      <c r="P56" s="94"/>
      <c r="Q56" s="220"/>
      <c r="R56" s="617" t="str">
        <f>S51</f>
        <v>Bgr２部2位</v>
      </c>
      <c r="S56" s="618"/>
      <c r="T56" s="618"/>
      <c r="U56" s="618"/>
      <c r="V56" s="618"/>
      <c r="W56" s="618"/>
      <c r="X56" s="618"/>
      <c r="Y56" s="618"/>
      <c r="Z56" s="619"/>
      <c r="AA56" s="94"/>
      <c r="AB56" s="95"/>
      <c r="AG56" s="215"/>
      <c r="AK56" s="215"/>
      <c r="AO56" s="94"/>
      <c r="AP56" s="94"/>
      <c r="AS56" s="215"/>
      <c r="AW56" s="215"/>
      <c r="BA56" s="94"/>
      <c r="BB56" s="94"/>
      <c r="BG56" s="215"/>
      <c r="BK56" s="215"/>
      <c r="BO56" s="94"/>
      <c r="BP56" s="94"/>
      <c r="BS56" s="215"/>
      <c r="BW56" s="215"/>
      <c r="CA56" s="94"/>
      <c r="CB56" s="94"/>
      <c r="CG56" s="215"/>
      <c r="CK56" s="215"/>
      <c r="CO56" s="94"/>
      <c r="CP56" s="94"/>
      <c r="CS56" s="215"/>
      <c r="CW56" s="215"/>
      <c r="DA56" s="94"/>
      <c r="DB56" s="94"/>
      <c r="DG56" s="215"/>
      <c r="DK56" s="215"/>
      <c r="DO56" s="94"/>
      <c r="DP56" s="94"/>
      <c r="DS56" s="215"/>
      <c r="DW56" s="215"/>
    </row>
    <row r="57" spans="2:127" s="127" customFormat="1" ht="18.75" hidden="1">
      <c r="B57" s="95"/>
      <c r="C57" s="228" t="s">
        <v>191</v>
      </c>
      <c r="G57" s="215"/>
      <c r="K57" s="215"/>
      <c r="O57" s="94"/>
      <c r="P57" s="94"/>
      <c r="S57" s="215"/>
      <c r="W57" s="215"/>
      <c r="AA57" s="94"/>
      <c r="AB57" s="95"/>
      <c r="AG57" s="215"/>
      <c r="AK57" s="215"/>
      <c r="AO57" s="94"/>
      <c r="AP57" s="94"/>
      <c r="AS57" s="215"/>
      <c r="AW57" s="215"/>
      <c r="BA57" s="94"/>
      <c r="BB57" s="94"/>
      <c r="BG57" s="215"/>
      <c r="BK57" s="215"/>
      <c r="BO57" s="94"/>
      <c r="BP57" s="94"/>
      <c r="BS57" s="215"/>
      <c r="BW57" s="215"/>
      <c r="CA57" s="94"/>
      <c r="CB57" s="94"/>
      <c r="CG57" s="215"/>
      <c r="CK57" s="215"/>
      <c r="CO57" s="94"/>
      <c r="CP57" s="94"/>
      <c r="CS57" s="215"/>
      <c r="CW57" s="215"/>
      <c r="DA57" s="94"/>
      <c r="DB57" s="94"/>
      <c r="DG57" s="215"/>
      <c r="DK57" s="215"/>
      <c r="DO57" s="94"/>
      <c r="DP57" s="94"/>
      <c r="DS57" s="215"/>
      <c r="DW57" s="215"/>
    </row>
    <row r="58" spans="2:127" hidden="1"/>
    <row r="59" spans="2:127" s="127" customFormat="1" ht="24" hidden="1">
      <c r="B59" s="94"/>
      <c r="F59" s="612" t="s">
        <v>195</v>
      </c>
      <c r="G59" s="612"/>
      <c r="H59" s="612"/>
      <c r="I59" s="612"/>
      <c r="J59" s="612"/>
      <c r="K59" s="612"/>
      <c r="L59" s="612"/>
      <c r="M59" s="612"/>
      <c r="N59" s="612"/>
      <c r="O59" s="94"/>
      <c r="P59" s="94"/>
      <c r="R59" s="612" t="s">
        <v>194</v>
      </c>
      <c r="S59" s="612"/>
      <c r="T59" s="612"/>
      <c r="U59" s="612"/>
      <c r="V59" s="612"/>
      <c r="W59" s="612"/>
      <c r="X59" s="612"/>
      <c r="Y59" s="612"/>
      <c r="Z59" s="612"/>
      <c r="AA59" s="94"/>
      <c r="AB59" s="94"/>
      <c r="AG59" s="215"/>
      <c r="AK59" s="215"/>
      <c r="AO59" s="94"/>
      <c r="AP59" s="94"/>
      <c r="AS59" s="215"/>
      <c r="AW59" s="215"/>
      <c r="BA59" s="94"/>
      <c r="BB59" s="94"/>
      <c r="BG59" s="215"/>
      <c r="BK59" s="215"/>
      <c r="BO59" s="94"/>
      <c r="BP59" s="94"/>
      <c r="BS59" s="215"/>
      <c r="BW59" s="215"/>
      <c r="CA59" s="94"/>
      <c r="CB59" s="94"/>
      <c r="CG59" s="215"/>
      <c r="CK59" s="215"/>
      <c r="CO59" s="94"/>
      <c r="CP59" s="94"/>
      <c r="CS59" s="215"/>
      <c r="CW59" s="215"/>
      <c r="DA59" s="94"/>
      <c r="DB59" s="94"/>
      <c r="DG59" s="215"/>
      <c r="DK59" s="215"/>
      <c r="DO59" s="94"/>
      <c r="DP59" s="94"/>
      <c r="DS59" s="215"/>
      <c r="DW59" s="215"/>
    </row>
    <row r="60" spans="2:127" s="127" customFormat="1" hidden="1">
      <c r="B60" s="94"/>
      <c r="C60" s="142"/>
      <c r="D60" s="142"/>
      <c r="E60" s="142"/>
      <c r="F60" s="593" t="s">
        <v>228</v>
      </c>
      <c r="G60" s="594"/>
      <c r="H60" s="594"/>
      <c r="I60" s="594"/>
      <c r="J60" s="594"/>
      <c r="K60" s="594"/>
      <c r="L60" s="594"/>
      <c r="M60" s="594"/>
      <c r="N60" s="595"/>
      <c r="O60" s="94"/>
      <c r="P60" s="94"/>
      <c r="Q60" s="142"/>
      <c r="R60" s="593" t="s">
        <v>229</v>
      </c>
      <c r="S60" s="594"/>
      <c r="T60" s="594"/>
      <c r="U60" s="594"/>
      <c r="V60" s="594"/>
      <c r="W60" s="594"/>
      <c r="X60" s="594"/>
      <c r="Y60" s="594"/>
      <c r="Z60" s="595"/>
      <c r="AA60" s="94"/>
      <c r="AB60" s="94"/>
      <c r="AG60" s="215"/>
      <c r="AK60" s="215"/>
      <c r="AO60" s="94"/>
      <c r="AP60" s="94"/>
      <c r="AS60" s="215"/>
      <c r="AW60" s="215"/>
      <c r="BA60" s="94"/>
      <c r="BB60" s="94"/>
      <c r="BG60" s="215"/>
      <c r="BK60" s="215"/>
      <c r="BO60" s="94"/>
      <c r="BP60" s="94"/>
      <c r="BS60" s="215"/>
      <c r="BW60" s="215"/>
      <c r="CA60" s="94"/>
      <c r="CB60" s="94"/>
      <c r="CG60" s="215"/>
      <c r="CK60" s="215"/>
      <c r="CO60" s="94"/>
      <c r="CP60" s="94"/>
      <c r="CS60" s="215"/>
      <c r="CW60" s="215"/>
      <c r="DA60" s="94"/>
      <c r="DB60" s="94"/>
      <c r="DG60" s="215"/>
      <c r="DK60" s="215"/>
      <c r="DO60" s="94"/>
      <c r="DP60" s="94"/>
      <c r="DS60" s="215"/>
      <c r="DW60" s="215"/>
    </row>
    <row r="61" spans="2:127" s="127" customFormat="1" hidden="1">
      <c r="B61" s="94"/>
      <c r="C61" s="143" t="s">
        <v>126</v>
      </c>
      <c r="D61" s="143" t="s">
        <v>198</v>
      </c>
      <c r="E61" s="143" t="s">
        <v>128</v>
      </c>
      <c r="F61" s="596" t="s">
        <v>133</v>
      </c>
      <c r="G61" s="598" t="s">
        <v>130</v>
      </c>
      <c r="H61" s="599"/>
      <c r="I61" s="599"/>
      <c r="J61" s="599"/>
      <c r="K61" s="600"/>
      <c r="L61" s="144"/>
      <c r="M61" s="593" t="s">
        <v>131</v>
      </c>
      <c r="N61" s="595"/>
      <c r="O61" s="94"/>
      <c r="P61" s="94"/>
      <c r="Q61" s="143" t="s">
        <v>128</v>
      </c>
      <c r="R61" s="589" t="s">
        <v>201</v>
      </c>
      <c r="S61" s="589" t="s">
        <v>130</v>
      </c>
      <c r="T61" s="589"/>
      <c r="U61" s="589"/>
      <c r="V61" s="589"/>
      <c r="W61" s="589"/>
      <c r="X61" s="144"/>
      <c r="Y61" s="589" t="s">
        <v>131</v>
      </c>
      <c r="Z61" s="589"/>
      <c r="AA61" s="94"/>
      <c r="AB61" s="94"/>
      <c r="AG61" s="215"/>
      <c r="AK61" s="215"/>
      <c r="AO61" s="94"/>
      <c r="AP61" s="94"/>
      <c r="AS61" s="215"/>
      <c r="AW61" s="215"/>
      <c r="BA61" s="94"/>
      <c r="BB61" s="94"/>
      <c r="BG61" s="215"/>
      <c r="BK61" s="215"/>
      <c r="BO61" s="94"/>
      <c r="BP61" s="94"/>
      <c r="BS61" s="215"/>
      <c r="BW61" s="215"/>
      <c r="CA61" s="94"/>
      <c r="CB61" s="94"/>
      <c r="CG61" s="215"/>
      <c r="CK61" s="215"/>
      <c r="CO61" s="94"/>
      <c r="CP61" s="94"/>
      <c r="CS61" s="215"/>
      <c r="CW61" s="215"/>
      <c r="DA61" s="94"/>
      <c r="DB61" s="94"/>
      <c r="DG61" s="215"/>
      <c r="DK61" s="215"/>
      <c r="DO61" s="94"/>
      <c r="DP61" s="94"/>
      <c r="DS61" s="215"/>
      <c r="DW61" s="215"/>
    </row>
    <row r="62" spans="2:127" s="127" customFormat="1" hidden="1">
      <c r="B62" s="94"/>
      <c r="C62" s="145"/>
      <c r="D62" s="145"/>
      <c r="E62" s="145"/>
      <c r="F62" s="597"/>
      <c r="G62" s="601"/>
      <c r="H62" s="602"/>
      <c r="I62" s="602"/>
      <c r="J62" s="602"/>
      <c r="K62" s="603"/>
      <c r="L62" s="146"/>
      <c r="M62" s="142" t="s">
        <v>134</v>
      </c>
      <c r="N62" s="147" t="s">
        <v>135</v>
      </c>
      <c r="O62" s="94"/>
      <c r="P62" s="94"/>
      <c r="Q62" s="145"/>
      <c r="R62" s="596"/>
      <c r="S62" s="596"/>
      <c r="T62" s="596"/>
      <c r="U62" s="596"/>
      <c r="V62" s="596"/>
      <c r="W62" s="596"/>
      <c r="X62" s="146"/>
      <c r="Y62" s="142" t="s">
        <v>134</v>
      </c>
      <c r="Z62" s="147" t="s">
        <v>135</v>
      </c>
      <c r="AA62" s="94"/>
      <c r="AB62" s="94"/>
      <c r="AG62" s="215"/>
      <c r="AK62" s="215"/>
      <c r="AO62" s="94"/>
      <c r="AP62" s="94"/>
      <c r="AS62" s="215"/>
      <c r="AW62" s="215"/>
      <c r="BA62" s="94"/>
      <c r="BB62" s="94"/>
      <c r="BG62" s="215"/>
      <c r="BK62" s="215"/>
      <c r="BO62" s="94"/>
      <c r="BP62" s="94"/>
      <c r="BS62" s="215"/>
      <c r="BW62" s="215"/>
      <c r="CA62" s="94"/>
      <c r="CB62" s="94"/>
      <c r="CG62" s="215"/>
      <c r="CK62" s="215"/>
      <c r="CO62" s="94"/>
      <c r="CP62" s="94"/>
      <c r="CS62" s="215"/>
      <c r="CW62" s="215"/>
      <c r="DA62" s="94"/>
      <c r="DB62" s="94"/>
      <c r="DG62" s="215"/>
      <c r="DK62" s="215"/>
      <c r="DO62" s="94"/>
      <c r="DP62" s="94"/>
      <c r="DS62" s="215"/>
      <c r="DW62" s="215"/>
    </row>
    <row r="63" spans="2:127" s="127" customFormat="1" ht="24" hidden="1">
      <c r="B63" s="94"/>
      <c r="C63" s="142"/>
      <c r="D63" s="171">
        <v>1</v>
      </c>
      <c r="E63" s="150">
        <v>0.375</v>
      </c>
      <c r="F63" s="173" t="s">
        <v>230</v>
      </c>
      <c r="G63" s="157" t="s">
        <v>210</v>
      </c>
      <c r="H63" s="158"/>
      <c r="I63" s="159" t="s">
        <v>156</v>
      </c>
      <c r="J63" s="158"/>
      <c r="K63" s="157" t="s">
        <v>211</v>
      </c>
      <c r="L63" s="160"/>
      <c r="M63" s="218" t="str">
        <f>G64</f>
        <v>Agr２部1位</v>
      </c>
      <c r="N63" s="252"/>
      <c r="O63" s="94"/>
      <c r="P63" s="94"/>
      <c r="Q63" s="150">
        <v>0.375</v>
      </c>
      <c r="R63" s="173" t="s">
        <v>230</v>
      </c>
      <c r="S63" s="157" t="s">
        <v>213</v>
      </c>
      <c r="T63" s="158"/>
      <c r="U63" s="159" t="s">
        <v>156</v>
      </c>
      <c r="V63" s="158"/>
      <c r="W63" s="157" t="s">
        <v>215</v>
      </c>
      <c r="X63" s="160"/>
      <c r="Y63" s="218" t="str">
        <f>S64</f>
        <v>Bgr２部1位</v>
      </c>
      <c r="Z63" s="252"/>
      <c r="AA63" s="94"/>
      <c r="AB63" s="94"/>
      <c r="AG63" s="215"/>
      <c r="AK63" s="215"/>
      <c r="AO63" s="94"/>
      <c r="AP63" s="94"/>
      <c r="AS63" s="215"/>
      <c r="AW63" s="215"/>
      <c r="BA63" s="94"/>
      <c r="BB63" s="94"/>
      <c r="BG63" s="215"/>
      <c r="BK63" s="215"/>
      <c r="BO63" s="94"/>
      <c r="BP63" s="94"/>
      <c r="BS63" s="215"/>
      <c r="BW63" s="215"/>
      <c r="CA63" s="94"/>
      <c r="CB63" s="94"/>
      <c r="CG63" s="215"/>
      <c r="CK63" s="215"/>
      <c r="CO63" s="94"/>
      <c r="CP63" s="94"/>
      <c r="CS63" s="215"/>
      <c r="CW63" s="215"/>
      <c r="DA63" s="94"/>
      <c r="DB63" s="94"/>
      <c r="DG63" s="215"/>
      <c r="DK63" s="215"/>
      <c r="DO63" s="94"/>
      <c r="DP63" s="94"/>
      <c r="DS63" s="215"/>
      <c r="DW63" s="215"/>
    </row>
    <row r="64" spans="2:127" s="127" customFormat="1" ht="25.5" hidden="1">
      <c r="B64" s="94"/>
      <c r="C64" s="143"/>
      <c r="D64" s="171">
        <v>2</v>
      </c>
      <c r="E64" s="150">
        <v>0.40625</v>
      </c>
      <c r="F64" s="173" t="s">
        <v>231</v>
      </c>
      <c r="G64" s="165" t="s">
        <v>217</v>
      </c>
      <c r="H64" s="166"/>
      <c r="I64" s="245" t="s">
        <v>136</v>
      </c>
      <c r="J64" s="166"/>
      <c r="K64" s="165" t="s">
        <v>218</v>
      </c>
      <c r="L64" s="160"/>
      <c r="M64" s="161" t="str">
        <f>G63</f>
        <v>Agr１部1位</v>
      </c>
      <c r="N64" s="229"/>
      <c r="O64" s="94"/>
      <c r="P64" s="94"/>
      <c r="Q64" s="150">
        <v>0.40625</v>
      </c>
      <c r="R64" s="173" t="s">
        <v>230</v>
      </c>
      <c r="S64" s="165" t="s">
        <v>219</v>
      </c>
      <c r="T64" s="166"/>
      <c r="U64" s="245" t="s">
        <v>156</v>
      </c>
      <c r="V64" s="166"/>
      <c r="W64" s="165" t="s">
        <v>220</v>
      </c>
      <c r="X64" s="160"/>
      <c r="Y64" s="161" t="str">
        <f>S63</f>
        <v>Bgr１部1位</v>
      </c>
      <c r="Z64" s="229"/>
      <c r="AA64" s="94"/>
      <c r="AB64" s="94"/>
      <c r="AG64" s="215"/>
      <c r="AK64" s="215"/>
      <c r="AO64" s="94"/>
      <c r="AP64" s="94"/>
      <c r="AS64" s="215"/>
      <c r="AW64" s="215"/>
      <c r="BA64" s="94"/>
      <c r="BB64" s="94"/>
      <c r="BG64" s="215"/>
      <c r="BK64" s="215"/>
      <c r="BO64" s="94"/>
      <c r="BP64" s="94"/>
      <c r="BS64" s="215"/>
      <c r="BW64" s="215"/>
      <c r="CA64" s="94"/>
      <c r="CB64" s="94"/>
      <c r="CG64" s="215"/>
      <c r="CK64" s="215"/>
      <c r="CO64" s="94"/>
      <c r="CP64" s="94"/>
      <c r="CS64" s="215"/>
      <c r="CW64" s="215"/>
      <c r="DA64" s="94"/>
      <c r="DB64" s="94"/>
      <c r="DG64" s="215"/>
      <c r="DK64" s="215"/>
      <c r="DO64" s="94"/>
      <c r="DP64" s="94"/>
      <c r="DS64" s="215"/>
      <c r="DW64" s="215"/>
    </row>
    <row r="65" spans="1:127" s="127" customFormat="1" ht="25.5" hidden="1">
      <c r="B65" s="94"/>
      <c r="C65" s="246" t="s">
        <v>158</v>
      </c>
      <c r="D65" s="171">
        <v>3</v>
      </c>
      <c r="E65" s="172">
        <v>0.4375</v>
      </c>
      <c r="F65" s="173" t="s">
        <v>230</v>
      </c>
      <c r="G65" s="157" t="str">
        <f>G63</f>
        <v>Agr１部1位</v>
      </c>
      <c r="H65" s="200"/>
      <c r="I65" s="159" t="s">
        <v>156</v>
      </c>
      <c r="J65" s="200"/>
      <c r="K65" s="157" t="s">
        <v>221</v>
      </c>
      <c r="L65" s="201"/>
      <c r="M65" s="167" t="str">
        <f>K64</f>
        <v>Agr２部2位</v>
      </c>
      <c r="N65" s="239"/>
      <c r="O65" s="94"/>
      <c r="P65" s="94"/>
      <c r="Q65" s="172">
        <v>0.4375</v>
      </c>
      <c r="R65" s="173" t="s">
        <v>230</v>
      </c>
      <c r="S65" s="157" t="str">
        <f>S63</f>
        <v>Bgr１部1位</v>
      </c>
      <c r="T65" s="200"/>
      <c r="U65" s="159" t="s">
        <v>136</v>
      </c>
      <c r="V65" s="200"/>
      <c r="W65" s="157" t="s">
        <v>222</v>
      </c>
      <c r="X65" s="201"/>
      <c r="Y65" s="167" t="str">
        <f>W64</f>
        <v>Bgr２部2位</v>
      </c>
      <c r="Z65" s="239"/>
      <c r="AA65" s="94"/>
      <c r="AB65" s="94"/>
      <c r="AG65" s="215"/>
      <c r="AK65" s="215"/>
      <c r="AO65" s="94"/>
      <c r="AP65" s="94"/>
      <c r="AS65" s="215"/>
      <c r="AW65" s="215"/>
      <c r="BA65" s="94"/>
      <c r="BB65" s="94"/>
      <c r="BG65" s="215"/>
      <c r="BK65" s="215"/>
      <c r="BO65" s="94"/>
      <c r="BP65" s="94"/>
      <c r="BS65" s="215"/>
      <c r="BW65" s="215"/>
      <c r="CA65" s="94"/>
      <c r="CB65" s="94"/>
      <c r="CG65" s="215"/>
      <c r="CK65" s="215"/>
      <c r="CO65" s="94"/>
      <c r="CP65" s="94"/>
      <c r="CS65" s="215"/>
      <c r="CW65" s="215"/>
      <c r="DA65" s="94"/>
      <c r="DB65" s="94"/>
      <c r="DG65" s="215"/>
      <c r="DK65" s="215"/>
      <c r="DO65" s="94"/>
      <c r="DP65" s="94"/>
      <c r="DS65" s="215"/>
      <c r="DW65" s="215"/>
    </row>
    <row r="66" spans="1:127" s="127" customFormat="1" ht="25.5" hidden="1">
      <c r="B66" s="94"/>
      <c r="C66" s="190" t="s">
        <v>223</v>
      </c>
      <c r="D66" s="171">
        <v>4</v>
      </c>
      <c r="E66" s="172">
        <v>0.46875</v>
      </c>
      <c r="F66" s="173" t="s">
        <v>230</v>
      </c>
      <c r="G66" s="165" t="str">
        <f>G64</f>
        <v>Agr２部1位</v>
      </c>
      <c r="H66" s="158"/>
      <c r="I66" s="245" t="s">
        <v>136</v>
      </c>
      <c r="J66" s="158"/>
      <c r="K66" s="165" t="s">
        <v>224</v>
      </c>
      <c r="L66" s="160"/>
      <c r="M66" s="161" t="str">
        <f>K63</f>
        <v>Agr１部2位</v>
      </c>
      <c r="N66" s="252"/>
      <c r="O66" s="94"/>
      <c r="P66" s="94"/>
      <c r="Q66" s="172">
        <v>0.46875</v>
      </c>
      <c r="R66" s="173" t="s">
        <v>230</v>
      </c>
      <c r="S66" s="165" t="str">
        <f>S64</f>
        <v>Bgr２部1位</v>
      </c>
      <c r="T66" s="158"/>
      <c r="U66" s="245" t="s">
        <v>156</v>
      </c>
      <c r="V66" s="158"/>
      <c r="W66" s="165" t="s">
        <v>225</v>
      </c>
      <c r="X66" s="160"/>
      <c r="Y66" s="161" t="str">
        <f>W63</f>
        <v>Bgr１部2位</v>
      </c>
      <c r="Z66" s="252"/>
      <c r="AA66" s="94"/>
      <c r="AB66" s="94"/>
      <c r="AG66" s="215"/>
      <c r="AK66" s="215"/>
      <c r="AO66" s="94"/>
      <c r="AP66" s="94"/>
      <c r="AS66" s="215"/>
      <c r="AW66" s="215"/>
      <c r="BA66" s="94"/>
      <c r="BB66" s="94"/>
      <c r="BG66" s="215"/>
      <c r="BK66" s="215"/>
      <c r="BO66" s="94"/>
      <c r="BP66" s="94"/>
      <c r="BS66" s="215"/>
      <c r="BW66" s="215"/>
      <c r="CA66" s="94"/>
      <c r="CB66" s="94"/>
      <c r="CG66" s="215"/>
      <c r="CK66" s="215"/>
      <c r="CO66" s="94"/>
      <c r="CP66" s="94"/>
      <c r="CS66" s="215"/>
      <c r="CW66" s="215"/>
      <c r="DA66" s="94"/>
      <c r="DB66" s="94"/>
      <c r="DG66" s="215"/>
      <c r="DK66" s="215"/>
      <c r="DO66" s="94"/>
      <c r="DP66" s="94"/>
      <c r="DS66" s="215"/>
      <c r="DW66" s="215"/>
    </row>
    <row r="67" spans="1:127" ht="25.5" hidden="1">
      <c r="C67" s="195"/>
      <c r="D67" s="171">
        <v>5</v>
      </c>
      <c r="E67" s="172">
        <v>0.5</v>
      </c>
      <c r="F67" s="173" t="s">
        <v>230</v>
      </c>
      <c r="G67" s="157" t="str">
        <f>K63</f>
        <v>Agr１部2位</v>
      </c>
      <c r="H67" s="200"/>
      <c r="I67" s="159" t="s">
        <v>156</v>
      </c>
      <c r="J67" s="200"/>
      <c r="K67" s="157" t="str">
        <f>K65</f>
        <v>Agr１部3位</v>
      </c>
      <c r="L67" s="146"/>
      <c r="M67" s="167" t="str">
        <f>K66</f>
        <v>Agr２部3位</v>
      </c>
      <c r="N67" s="229"/>
      <c r="Q67" s="172">
        <v>0.5</v>
      </c>
      <c r="R67" s="173" t="s">
        <v>230</v>
      </c>
      <c r="S67" s="157" t="str">
        <f>W63</f>
        <v>Bgr１部2位</v>
      </c>
      <c r="T67" s="200"/>
      <c r="U67" s="159" t="s">
        <v>156</v>
      </c>
      <c r="V67" s="200"/>
      <c r="W67" s="157" t="str">
        <f>W65</f>
        <v>Bgr１部3位</v>
      </c>
      <c r="X67" s="146"/>
      <c r="Y67" s="167" t="str">
        <f>W66</f>
        <v>Bgr２部3位</v>
      </c>
      <c r="Z67" s="229"/>
    </row>
    <row r="68" spans="1:127" ht="25.5" hidden="1">
      <c r="C68" s="198"/>
      <c r="D68" s="171">
        <v>6</v>
      </c>
      <c r="E68" s="172">
        <v>0.53125</v>
      </c>
      <c r="F68" s="173" t="s">
        <v>230</v>
      </c>
      <c r="G68" s="165" t="str">
        <f>K64</f>
        <v>Agr２部2位</v>
      </c>
      <c r="H68" s="200"/>
      <c r="I68" s="245" t="s">
        <v>156</v>
      </c>
      <c r="J68" s="200"/>
      <c r="K68" s="165" t="str">
        <f>K66</f>
        <v>Agr２部3位</v>
      </c>
      <c r="L68" s="201"/>
      <c r="M68" s="161" t="str">
        <f>K65</f>
        <v>Agr１部3位</v>
      </c>
      <c r="N68" s="239"/>
      <c r="Q68" s="172">
        <v>0.53125</v>
      </c>
      <c r="R68" s="173" t="s">
        <v>230</v>
      </c>
      <c r="S68" s="165" t="str">
        <f>W64</f>
        <v>Bgr２部2位</v>
      </c>
      <c r="T68" s="200"/>
      <c r="U68" s="245" t="s">
        <v>156</v>
      </c>
      <c r="V68" s="200"/>
      <c r="W68" s="165" t="str">
        <f>W66</f>
        <v>Bgr２部3位</v>
      </c>
      <c r="X68" s="201"/>
      <c r="Y68" s="161" t="str">
        <f>W65</f>
        <v>Bgr１部3位</v>
      </c>
      <c r="Z68" s="239"/>
    </row>
    <row r="69" spans="1:127" ht="25.5" hidden="1">
      <c r="C69" s="199"/>
      <c r="D69" s="171">
        <v>7</v>
      </c>
      <c r="E69" s="172">
        <v>0.5625</v>
      </c>
      <c r="F69" s="173" t="s">
        <v>230</v>
      </c>
      <c r="G69" s="174"/>
      <c r="H69" s="231"/>
      <c r="I69" s="238"/>
      <c r="J69" s="231"/>
      <c r="K69" s="174"/>
      <c r="L69" s="160"/>
      <c r="M69" s="178"/>
      <c r="N69" s="252"/>
      <c r="Q69" s="172">
        <v>0.5625</v>
      </c>
      <c r="R69" s="173" t="s">
        <v>230</v>
      </c>
      <c r="S69" s="174"/>
      <c r="T69" s="231"/>
      <c r="U69" s="238" t="s">
        <v>156</v>
      </c>
      <c r="V69" s="231"/>
      <c r="W69" s="174"/>
      <c r="X69" s="160"/>
      <c r="Y69" s="206"/>
      <c r="Z69" s="239"/>
    </row>
    <row r="70" spans="1:127" ht="25.5" hidden="1">
      <c r="C70" s="198" t="s">
        <v>174</v>
      </c>
      <c r="D70" s="171">
        <v>8</v>
      </c>
      <c r="E70" s="172">
        <v>0.59375</v>
      </c>
      <c r="F70" s="173" t="s">
        <v>230</v>
      </c>
      <c r="G70" s="174"/>
      <c r="H70" s="231"/>
      <c r="I70" s="238"/>
      <c r="J70" s="231"/>
      <c r="K70" s="174"/>
      <c r="L70" s="146"/>
      <c r="N70" s="229"/>
      <c r="Q70" s="172">
        <v>0.59375</v>
      </c>
      <c r="R70" s="173" t="s">
        <v>230</v>
      </c>
      <c r="S70" s="174"/>
      <c r="T70" s="231"/>
      <c r="U70" s="238" t="s">
        <v>156</v>
      </c>
      <c r="V70" s="231"/>
      <c r="W70" s="174"/>
      <c r="X70" s="146"/>
      <c r="Y70" s="206"/>
      <c r="Z70" s="229"/>
    </row>
    <row r="71" spans="1:127" ht="25.5" hidden="1">
      <c r="C71" s="241">
        <f>C54</f>
        <v>0</v>
      </c>
      <c r="D71" s="171">
        <v>9</v>
      </c>
      <c r="E71" s="172">
        <v>0.625</v>
      </c>
      <c r="F71" s="173" t="s">
        <v>230</v>
      </c>
      <c r="G71" s="174"/>
      <c r="H71" s="231"/>
      <c r="I71" s="238"/>
      <c r="J71" s="231"/>
      <c r="K71" s="174"/>
      <c r="L71" s="146"/>
      <c r="N71" s="239"/>
      <c r="Q71" s="172">
        <v>0.625</v>
      </c>
      <c r="R71" s="244"/>
      <c r="S71" s="174"/>
      <c r="T71" s="231"/>
      <c r="U71" s="238" t="s">
        <v>156</v>
      </c>
      <c r="V71" s="231"/>
      <c r="W71" s="174"/>
      <c r="X71" s="146"/>
      <c r="Y71" s="206"/>
      <c r="Z71" s="253"/>
    </row>
    <row r="72" spans="1:127" ht="25.5" hidden="1">
      <c r="C72" s="241"/>
      <c r="D72" s="171">
        <v>10</v>
      </c>
      <c r="E72" s="172"/>
      <c r="F72" s="251"/>
      <c r="G72" s="248"/>
      <c r="H72" s="249"/>
      <c r="I72" s="250" t="s">
        <v>156</v>
      </c>
      <c r="J72" s="249"/>
      <c r="K72" s="248"/>
      <c r="L72" s="146"/>
      <c r="M72" s="207"/>
      <c r="N72" s="207"/>
      <c r="Q72" s="172"/>
      <c r="R72" s="254"/>
      <c r="S72" s="255"/>
      <c r="T72" s="256"/>
      <c r="U72" s="257"/>
      <c r="V72" s="256"/>
      <c r="W72" s="255"/>
      <c r="X72" s="258"/>
      <c r="Y72" s="206"/>
      <c r="Z72" s="253"/>
    </row>
    <row r="73" spans="1:127" ht="18.75" hidden="1">
      <c r="C73" s="220"/>
      <c r="D73" s="610" t="s">
        <v>183</v>
      </c>
      <c r="E73" s="611"/>
      <c r="F73" s="617" t="str">
        <f>G68</f>
        <v>Agr２部2位</v>
      </c>
      <c r="G73" s="618"/>
      <c r="H73" s="618"/>
      <c r="I73" s="618"/>
      <c r="J73" s="618"/>
      <c r="K73" s="618"/>
      <c r="L73" s="618"/>
      <c r="M73" s="618"/>
      <c r="N73" s="619"/>
      <c r="Q73" s="220"/>
      <c r="R73" s="617" t="str">
        <f>S68</f>
        <v>Bgr２部2位</v>
      </c>
      <c r="S73" s="618"/>
      <c r="T73" s="618"/>
      <c r="U73" s="618"/>
      <c r="V73" s="618"/>
      <c r="W73" s="618"/>
      <c r="X73" s="618"/>
      <c r="Y73" s="618"/>
      <c r="Z73" s="619"/>
    </row>
    <row r="74" spans="1:127" ht="18.75" hidden="1">
      <c r="C74" s="228" t="s">
        <v>191</v>
      </c>
    </row>
    <row r="76" spans="1:127" ht="24">
      <c r="B76" s="95"/>
      <c r="F76" s="592" t="s">
        <v>205</v>
      </c>
      <c r="G76" s="592"/>
      <c r="H76" s="592"/>
      <c r="I76" s="592"/>
      <c r="J76" s="592"/>
      <c r="K76" s="592"/>
      <c r="L76" s="592"/>
      <c r="M76" s="592"/>
      <c r="N76" s="592"/>
      <c r="R76" s="592" t="s">
        <v>205</v>
      </c>
      <c r="S76" s="592"/>
      <c r="T76" s="592"/>
      <c r="U76" s="592"/>
      <c r="V76" s="592"/>
      <c r="W76" s="592"/>
      <c r="X76" s="592"/>
      <c r="Y76" s="592"/>
      <c r="Z76" s="592"/>
      <c r="AB76" s="95"/>
    </row>
    <row r="77" spans="1:127">
      <c r="B77" s="95"/>
      <c r="C77" s="142"/>
      <c r="D77" s="142"/>
      <c r="E77" s="142"/>
      <c r="F77" s="593" t="s">
        <v>207</v>
      </c>
      <c r="G77" s="594"/>
      <c r="H77" s="594"/>
      <c r="I77" s="594"/>
      <c r="J77" s="594"/>
      <c r="K77" s="594"/>
      <c r="L77" s="594"/>
      <c r="M77" s="594"/>
      <c r="N77" s="595"/>
      <c r="Q77" s="142"/>
      <c r="R77" s="593" t="s">
        <v>208</v>
      </c>
      <c r="S77" s="594"/>
      <c r="T77" s="594"/>
      <c r="U77" s="594"/>
      <c r="V77" s="594"/>
      <c r="W77" s="594"/>
      <c r="X77" s="594"/>
      <c r="Y77" s="594"/>
      <c r="Z77" s="595"/>
      <c r="AB77" s="95"/>
    </row>
    <row r="78" spans="1:127">
      <c r="A78" s="95"/>
      <c r="B78" s="95"/>
      <c r="C78" s="143" t="s">
        <v>126</v>
      </c>
      <c r="D78" s="143" t="s">
        <v>198</v>
      </c>
      <c r="E78" s="143" t="s">
        <v>128</v>
      </c>
      <c r="F78" s="596" t="s">
        <v>133</v>
      </c>
      <c r="G78" s="598" t="s">
        <v>130</v>
      </c>
      <c r="H78" s="599"/>
      <c r="I78" s="599"/>
      <c r="J78" s="599"/>
      <c r="K78" s="600"/>
      <c r="L78" s="144"/>
      <c r="M78" s="593" t="s">
        <v>131</v>
      </c>
      <c r="N78" s="595"/>
      <c r="Q78" s="143" t="s">
        <v>128</v>
      </c>
      <c r="R78" s="589" t="s">
        <v>133</v>
      </c>
      <c r="S78" s="589" t="s">
        <v>130</v>
      </c>
      <c r="T78" s="589"/>
      <c r="U78" s="589"/>
      <c r="V78" s="589"/>
      <c r="W78" s="589"/>
      <c r="X78" s="144"/>
      <c r="Y78" s="589" t="s">
        <v>131</v>
      </c>
      <c r="Z78" s="589"/>
      <c r="AB78" s="95"/>
    </row>
    <row r="79" spans="1:127">
      <c r="A79" s="95"/>
      <c r="B79" s="95"/>
      <c r="C79" s="145"/>
      <c r="D79" s="145"/>
      <c r="E79" s="145"/>
      <c r="F79" s="597"/>
      <c r="G79" s="601"/>
      <c r="H79" s="602"/>
      <c r="I79" s="602"/>
      <c r="J79" s="602"/>
      <c r="K79" s="603"/>
      <c r="L79" s="146"/>
      <c r="M79" s="142" t="s">
        <v>134</v>
      </c>
      <c r="N79" s="147" t="s">
        <v>135</v>
      </c>
      <c r="Q79" s="145"/>
      <c r="R79" s="596"/>
      <c r="S79" s="596"/>
      <c r="T79" s="596"/>
      <c r="U79" s="596"/>
      <c r="V79" s="596"/>
      <c r="W79" s="596"/>
      <c r="X79" s="146"/>
      <c r="Y79" s="142" t="s">
        <v>134</v>
      </c>
      <c r="Z79" s="147" t="s">
        <v>135</v>
      </c>
      <c r="AB79" s="95"/>
    </row>
    <row r="80" spans="1:127" ht="24" customHeight="1">
      <c r="A80" s="95"/>
      <c r="B80" s="148"/>
      <c r="C80" s="142"/>
      <c r="D80" s="171">
        <v>1</v>
      </c>
      <c r="E80" s="150">
        <v>0.375</v>
      </c>
      <c r="F80" s="173">
        <v>1</v>
      </c>
      <c r="G80" s="157" t="s">
        <v>210</v>
      </c>
      <c r="H80" s="158"/>
      <c r="I80" s="159" t="s">
        <v>136</v>
      </c>
      <c r="J80" s="158"/>
      <c r="K80" s="157" t="s">
        <v>211</v>
      </c>
      <c r="L80" s="146"/>
      <c r="M80" s="161" t="s">
        <v>137</v>
      </c>
      <c r="N80" s="161" t="str">
        <f t="shared" ref="N80:N88" si="12">M80</f>
        <v>相互</v>
      </c>
      <c r="Q80" s="150">
        <v>0.375</v>
      </c>
      <c r="R80" s="173">
        <v>1</v>
      </c>
      <c r="S80" s="157" t="s">
        <v>213</v>
      </c>
      <c r="T80" s="158"/>
      <c r="U80" s="159" t="s">
        <v>156</v>
      </c>
      <c r="V80" s="158"/>
      <c r="W80" s="157" t="s">
        <v>215</v>
      </c>
      <c r="X80" s="201"/>
      <c r="Y80" s="161" t="s">
        <v>137</v>
      </c>
      <c r="Z80" s="161" t="str">
        <f t="shared" ref="Z80:Z87" si="13">Y80</f>
        <v>相互</v>
      </c>
      <c r="AB80" s="148"/>
    </row>
    <row r="81" spans="1:127" ht="25.5">
      <c r="A81" s="95"/>
      <c r="B81" s="164"/>
      <c r="C81" s="143"/>
      <c r="D81" s="171">
        <v>2</v>
      </c>
      <c r="E81" s="150">
        <v>0.40625</v>
      </c>
      <c r="F81" s="173">
        <v>2</v>
      </c>
      <c r="G81" s="165" t="s">
        <v>217</v>
      </c>
      <c r="H81" s="166"/>
      <c r="I81" s="245" t="s">
        <v>138</v>
      </c>
      <c r="J81" s="166"/>
      <c r="K81" s="165" t="s">
        <v>218</v>
      </c>
      <c r="L81" s="160"/>
      <c r="M81" s="167" t="s">
        <v>137</v>
      </c>
      <c r="N81" s="167" t="str">
        <f t="shared" si="12"/>
        <v>相互</v>
      </c>
      <c r="Q81" s="150">
        <v>0.40625</v>
      </c>
      <c r="R81" s="173">
        <v>2</v>
      </c>
      <c r="S81" s="165" t="s">
        <v>219</v>
      </c>
      <c r="T81" s="166"/>
      <c r="U81" s="245" t="s">
        <v>138</v>
      </c>
      <c r="V81" s="166"/>
      <c r="W81" s="165" t="s">
        <v>220</v>
      </c>
      <c r="X81" s="160"/>
      <c r="Y81" s="167" t="s">
        <v>137</v>
      </c>
      <c r="Z81" s="167" t="str">
        <f t="shared" si="13"/>
        <v>相互</v>
      </c>
      <c r="AB81" s="164"/>
    </row>
    <row r="82" spans="1:127" ht="25.5">
      <c r="A82" s="95"/>
      <c r="B82" s="95"/>
      <c r="C82" s="246" t="s">
        <v>158</v>
      </c>
      <c r="D82" s="171">
        <v>3</v>
      </c>
      <c r="E82" s="172">
        <v>0.4375</v>
      </c>
      <c r="F82" s="173">
        <v>3</v>
      </c>
      <c r="G82" s="174" t="s">
        <v>226</v>
      </c>
      <c r="H82" s="249"/>
      <c r="I82" s="250" t="s">
        <v>138</v>
      </c>
      <c r="J82" s="249"/>
      <c r="K82" s="174" t="s">
        <v>227</v>
      </c>
      <c r="L82" s="160"/>
      <c r="M82" s="178" t="s">
        <v>137</v>
      </c>
      <c r="N82" s="178" t="str">
        <f t="shared" si="12"/>
        <v>相互</v>
      </c>
      <c r="Q82" s="172">
        <v>0.4375</v>
      </c>
      <c r="R82" s="173">
        <v>3</v>
      </c>
      <c r="S82" s="157" t="str">
        <f>S80</f>
        <v>Bgr１部1位</v>
      </c>
      <c r="T82" s="200"/>
      <c r="U82" s="159" t="s">
        <v>156</v>
      </c>
      <c r="V82" s="200"/>
      <c r="W82" s="157" t="s">
        <v>222</v>
      </c>
      <c r="X82" s="146"/>
      <c r="Y82" s="161" t="s">
        <v>137</v>
      </c>
      <c r="Z82" s="161" t="str">
        <f t="shared" si="13"/>
        <v>相互</v>
      </c>
      <c r="AB82" s="95"/>
    </row>
    <row r="83" spans="1:127" ht="25.5">
      <c r="A83" s="95"/>
      <c r="B83" s="95"/>
      <c r="C83" s="190" t="s">
        <v>223</v>
      </c>
      <c r="D83" s="171">
        <v>4</v>
      </c>
      <c r="E83" s="172">
        <v>0.46875</v>
      </c>
      <c r="F83" s="173">
        <v>4</v>
      </c>
      <c r="G83" s="157" t="str">
        <f>G80</f>
        <v>Agr１部1位</v>
      </c>
      <c r="H83" s="200"/>
      <c r="I83" s="159" t="s">
        <v>156</v>
      </c>
      <c r="J83" s="200"/>
      <c r="K83" s="157" t="s">
        <v>221</v>
      </c>
      <c r="L83" s="201"/>
      <c r="M83" s="161" t="s">
        <v>137</v>
      </c>
      <c r="N83" s="161" t="str">
        <f t="shared" si="12"/>
        <v>相互</v>
      </c>
      <c r="Q83" s="172">
        <v>0.46875</v>
      </c>
      <c r="R83" s="173">
        <v>4</v>
      </c>
      <c r="S83" s="165" t="str">
        <f>S81</f>
        <v>Bgr２部1位</v>
      </c>
      <c r="T83" s="158"/>
      <c r="U83" s="245" t="s">
        <v>138</v>
      </c>
      <c r="V83" s="158"/>
      <c r="W83" s="165" t="s">
        <v>225</v>
      </c>
      <c r="X83" s="160"/>
      <c r="Y83" s="167" t="s">
        <v>137</v>
      </c>
      <c r="Z83" s="167" t="str">
        <f t="shared" si="13"/>
        <v>相互</v>
      </c>
      <c r="AB83" s="95"/>
    </row>
    <row r="84" spans="1:127" ht="25.5">
      <c r="A84" s="95"/>
      <c r="B84" s="95"/>
      <c r="C84" s="195"/>
      <c r="D84" s="171">
        <v>5</v>
      </c>
      <c r="E84" s="172">
        <v>0.5</v>
      </c>
      <c r="F84" s="173">
        <v>5</v>
      </c>
      <c r="G84" s="165" t="str">
        <f>G81</f>
        <v>Agr２部1位</v>
      </c>
      <c r="H84" s="158"/>
      <c r="I84" s="245" t="s">
        <v>156</v>
      </c>
      <c r="J84" s="158"/>
      <c r="K84" s="165" t="s">
        <v>224</v>
      </c>
      <c r="L84" s="160"/>
      <c r="M84" s="167" t="s">
        <v>137</v>
      </c>
      <c r="N84" s="167" t="str">
        <f t="shared" si="12"/>
        <v>相互</v>
      </c>
      <c r="Q84" s="172">
        <v>0.5</v>
      </c>
      <c r="R84" s="173">
        <v>5</v>
      </c>
      <c r="S84" s="174" t="s">
        <v>232</v>
      </c>
      <c r="T84" s="249"/>
      <c r="U84" s="250" t="s">
        <v>156</v>
      </c>
      <c r="V84" s="249"/>
      <c r="W84" s="174" t="s">
        <v>233</v>
      </c>
      <c r="X84" s="160"/>
      <c r="Y84" s="178" t="s">
        <v>137</v>
      </c>
      <c r="Z84" s="178" t="str">
        <f t="shared" si="13"/>
        <v>相互</v>
      </c>
      <c r="AB84" s="95"/>
    </row>
    <row r="85" spans="1:127" s="127" customFormat="1" ht="25.5">
      <c r="A85" s="128"/>
      <c r="B85" s="95"/>
      <c r="C85" s="198"/>
      <c r="D85" s="171">
        <v>6</v>
      </c>
      <c r="E85" s="172">
        <v>0.53125</v>
      </c>
      <c r="F85" s="173">
        <v>6</v>
      </c>
      <c r="G85" s="174" t="s">
        <v>226</v>
      </c>
      <c r="H85" s="249"/>
      <c r="I85" s="250" t="s">
        <v>156</v>
      </c>
      <c r="J85" s="249"/>
      <c r="K85" s="174" t="s">
        <v>234</v>
      </c>
      <c r="L85" s="146"/>
      <c r="M85" s="178" t="s">
        <v>137</v>
      </c>
      <c r="N85" s="178" t="str">
        <f t="shared" si="12"/>
        <v>相互</v>
      </c>
      <c r="O85" s="94"/>
      <c r="P85" s="94"/>
      <c r="Q85" s="172">
        <v>0.53125</v>
      </c>
      <c r="R85" s="173">
        <v>6</v>
      </c>
      <c r="S85" s="157" t="str">
        <f>W80</f>
        <v>Bgr１部2位</v>
      </c>
      <c r="T85" s="200"/>
      <c r="U85" s="159" t="s">
        <v>138</v>
      </c>
      <c r="V85" s="200"/>
      <c r="W85" s="157" t="str">
        <f>W82</f>
        <v>Bgr１部3位</v>
      </c>
      <c r="X85" s="146"/>
      <c r="Y85" s="161" t="s">
        <v>137</v>
      </c>
      <c r="Z85" s="161" t="str">
        <f t="shared" si="13"/>
        <v>相互</v>
      </c>
      <c r="AA85" s="94"/>
      <c r="AB85" s="95"/>
      <c r="AG85" s="215"/>
      <c r="AK85" s="215"/>
      <c r="AO85" s="94"/>
      <c r="AP85" s="94"/>
      <c r="AS85" s="215"/>
      <c r="AW85" s="215"/>
      <c r="BA85" s="94"/>
      <c r="BB85" s="94"/>
      <c r="BG85" s="215"/>
      <c r="BK85" s="215"/>
      <c r="BO85" s="94"/>
      <c r="BP85" s="94"/>
      <c r="BS85" s="215"/>
      <c r="BW85" s="215"/>
      <c r="CA85" s="94"/>
      <c r="CB85" s="94"/>
      <c r="CG85" s="215"/>
      <c r="CK85" s="215"/>
      <c r="CO85" s="94"/>
      <c r="CP85" s="94"/>
      <c r="CS85" s="215"/>
      <c r="CW85" s="215"/>
      <c r="DA85" s="94"/>
      <c r="DB85" s="94"/>
      <c r="DG85" s="215"/>
      <c r="DK85" s="215"/>
      <c r="DO85" s="94"/>
      <c r="DP85" s="94"/>
      <c r="DS85" s="215"/>
      <c r="DW85" s="215"/>
    </row>
    <row r="86" spans="1:127" s="127" customFormat="1" ht="25.5">
      <c r="A86" s="128"/>
      <c r="B86" s="95"/>
      <c r="C86" s="199"/>
      <c r="D86" s="171">
        <v>7</v>
      </c>
      <c r="E86" s="172">
        <v>0.5625</v>
      </c>
      <c r="F86" s="173">
        <v>7</v>
      </c>
      <c r="G86" s="157" t="str">
        <f>K80</f>
        <v>Agr１部2位</v>
      </c>
      <c r="H86" s="200"/>
      <c r="I86" s="159" t="s">
        <v>156</v>
      </c>
      <c r="J86" s="200"/>
      <c r="K86" s="157" t="str">
        <f>K83</f>
        <v>Agr１部3位</v>
      </c>
      <c r="L86" s="146"/>
      <c r="M86" s="161" t="s">
        <v>137</v>
      </c>
      <c r="N86" s="161" t="str">
        <f t="shared" si="12"/>
        <v>相互</v>
      </c>
      <c r="P86" s="94"/>
      <c r="Q86" s="172">
        <v>0.5625</v>
      </c>
      <c r="R86" s="173">
        <v>7</v>
      </c>
      <c r="S86" s="165" t="str">
        <f>W81</f>
        <v>Bgr２部2位</v>
      </c>
      <c r="T86" s="200"/>
      <c r="U86" s="245" t="s">
        <v>138</v>
      </c>
      <c r="V86" s="200"/>
      <c r="W86" s="165" t="str">
        <f>W83</f>
        <v>Bgr２部3位</v>
      </c>
      <c r="X86" s="201"/>
      <c r="Y86" s="167" t="s">
        <v>137</v>
      </c>
      <c r="Z86" s="167" t="str">
        <f t="shared" si="13"/>
        <v>相互</v>
      </c>
      <c r="AA86" s="94"/>
      <c r="AB86" s="95"/>
      <c r="AG86" s="215"/>
      <c r="AK86" s="215"/>
      <c r="AO86" s="94"/>
      <c r="AP86" s="94"/>
      <c r="AS86" s="215"/>
      <c r="AW86" s="215"/>
      <c r="BA86" s="94"/>
      <c r="BB86" s="94"/>
      <c r="BG86" s="215"/>
      <c r="BK86" s="215"/>
      <c r="BO86" s="94"/>
      <c r="BP86" s="94"/>
      <c r="BS86" s="215"/>
      <c r="BW86" s="215"/>
      <c r="CA86" s="94"/>
      <c r="CB86" s="94"/>
      <c r="CG86" s="215"/>
      <c r="CK86" s="215"/>
      <c r="CO86" s="94"/>
      <c r="CP86" s="94"/>
      <c r="CS86" s="215"/>
      <c r="CW86" s="215"/>
      <c r="DA86" s="94"/>
      <c r="DB86" s="94"/>
      <c r="DG86" s="215"/>
      <c r="DK86" s="215"/>
      <c r="DO86" s="94"/>
      <c r="DP86" s="94"/>
      <c r="DS86" s="215"/>
      <c r="DW86" s="215"/>
    </row>
    <row r="87" spans="1:127" s="127" customFormat="1" ht="25.5" customHeight="1">
      <c r="A87" s="128"/>
      <c r="B87" s="95"/>
      <c r="C87" s="198" t="s">
        <v>174</v>
      </c>
      <c r="D87" s="171">
        <v>8</v>
      </c>
      <c r="E87" s="172">
        <v>0.59375</v>
      </c>
      <c r="F87" s="173">
        <v>8</v>
      </c>
      <c r="G87" s="165" t="str">
        <f>K81</f>
        <v>Agr２部2位</v>
      </c>
      <c r="H87" s="200"/>
      <c r="I87" s="245" t="s">
        <v>138</v>
      </c>
      <c r="J87" s="200"/>
      <c r="K87" s="165" t="str">
        <f>K84</f>
        <v>Agr２部3位</v>
      </c>
      <c r="L87" s="146"/>
      <c r="M87" s="167" t="s">
        <v>137</v>
      </c>
      <c r="N87" s="167" t="str">
        <f t="shared" si="12"/>
        <v>相互</v>
      </c>
      <c r="O87" s="95"/>
      <c r="P87" s="94"/>
      <c r="Q87" s="172">
        <v>0.59375</v>
      </c>
      <c r="R87" s="173">
        <v>8</v>
      </c>
      <c r="S87" s="174" t="str">
        <f>S84</f>
        <v>Bgr３部1位</v>
      </c>
      <c r="T87" s="249"/>
      <c r="U87" s="250" t="s">
        <v>138</v>
      </c>
      <c r="V87" s="249"/>
      <c r="W87" s="174" t="str">
        <f>W84</f>
        <v>Bgr３部2位</v>
      </c>
      <c r="X87" s="160"/>
      <c r="Y87" s="178" t="s">
        <v>137</v>
      </c>
      <c r="Z87" s="178" t="str">
        <f t="shared" si="13"/>
        <v>相互</v>
      </c>
      <c r="AA87" s="94"/>
      <c r="AB87" s="95"/>
      <c r="AG87" s="215"/>
      <c r="AK87" s="215"/>
      <c r="AO87" s="94"/>
      <c r="AP87" s="94"/>
      <c r="AS87" s="215"/>
      <c r="AW87" s="215"/>
      <c r="BA87" s="94"/>
      <c r="BB87" s="94"/>
      <c r="BG87" s="215"/>
      <c r="BK87" s="215"/>
      <c r="BO87" s="94"/>
      <c r="BP87" s="94"/>
      <c r="BS87" s="215"/>
      <c r="BW87" s="215"/>
      <c r="CA87" s="94"/>
      <c r="CB87" s="94"/>
      <c r="CG87" s="215"/>
      <c r="CK87" s="215"/>
      <c r="CO87" s="94"/>
      <c r="CP87" s="94"/>
      <c r="CS87" s="215"/>
      <c r="CW87" s="215"/>
      <c r="DA87" s="94"/>
      <c r="DB87" s="94"/>
      <c r="DG87" s="215"/>
      <c r="DK87" s="215"/>
      <c r="DO87" s="94"/>
      <c r="DP87" s="94"/>
      <c r="DS87" s="215"/>
      <c r="DW87" s="215"/>
    </row>
    <row r="88" spans="1:127" s="127" customFormat="1" ht="25.5">
      <c r="A88" s="128"/>
      <c r="B88" s="95"/>
      <c r="C88" s="241" t="s">
        <v>235</v>
      </c>
      <c r="D88" s="171">
        <v>9</v>
      </c>
      <c r="E88" s="172">
        <v>0.625</v>
      </c>
      <c r="F88" s="173">
        <v>9</v>
      </c>
      <c r="G88" s="174" t="s">
        <v>236</v>
      </c>
      <c r="H88" s="200"/>
      <c r="I88" s="159" t="s">
        <v>138</v>
      </c>
      <c r="J88" s="200"/>
      <c r="K88" s="174" t="s">
        <v>234</v>
      </c>
      <c r="L88" s="160"/>
      <c r="M88" s="178" t="s">
        <v>137</v>
      </c>
      <c r="N88" s="178" t="str">
        <f t="shared" si="12"/>
        <v>相互</v>
      </c>
      <c r="O88" s="94"/>
      <c r="P88" s="94"/>
      <c r="Q88" s="172">
        <v>0.625</v>
      </c>
      <c r="R88" s="173">
        <v>9</v>
      </c>
      <c r="S88" s="174"/>
      <c r="T88" s="249"/>
      <c r="U88" s="250" t="s">
        <v>138</v>
      </c>
      <c r="V88" s="249"/>
      <c r="W88" s="174"/>
      <c r="X88" s="160"/>
      <c r="Y88" s="252"/>
      <c r="Z88" s="252"/>
      <c r="AA88" s="94"/>
      <c r="AB88" s="95"/>
      <c r="AG88" s="215"/>
      <c r="AK88" s="215"/>
      <c r="AO88" s="94"/>
      <c r="AP88" s="94"/>
      <c r="AS88" s="215"/>
      <c r="AW88" s="215"/>
      <c r="BA88" s="94"/>
      <c r="BB88" s="94"/>
      <c r="BG88" s="215"/>
      <c r="BK88" s="215"/>
      <c r="BO88" s="94"/>
      <c r="BP88" s="94"/>
      <c r="BS88" s="215"/>
      <c r="BW88" s="215"/>
      <c r="CA88" s="94"/>
      <c r="CB88" s="94"/>
      <c r="CG88" s="215"/>
      <c r="CK88" s="215"/>
      <c r="CO88" s="94"/>
      <c r="CP88" s="94"/>
      <c r="CS88" s="215"/>
      <c r="CW88" s="215"/>
      <c r="DA88" s="94"/>
      <c r="DB88" s="94"/>
      <c r="DG88" s="215"/>
      <c r="DK88" s="215"/>
      <c r="DO88" s="94"/>
      <c r="DP88" s="94"/>
      <c r="DS88" s="215"/>
      <c r="DW88" s="215"/>
    </row>
    <row r="89" spans="1:127" s="127" customFormat="1" ht="25.5">
      <c r="A89" s="128"/>
      <c r="B89" s="95"/>
      <c r="C89" s="259" t="s">
        <v>237</v>
      </c>
      <c r="D89" s="171">
        <v>10</v>
      </c>
      <c r="E89" s="172">
        <v>0.65625</v>
      </c>
      <c r="F89" s="244"/>
      <c r="G89" s="174"/>
      <c r="H89" s="249"/>
      <c r="I89" s="250" t="s">
        <v>138</v>
      </c>
      <c r="J89" s="249"/>
      <c r="K89" s="174"/>
      <c r="L89" s="160"/>
      <c r="M89" s="252"/>
      <c r="N89" s="252"/>
      <c r="O89" s="94"/>
      <c r="P89" s="94"/>
      <c r="Q89" s="172">
        <v>0.65625</v>
      </c>
      <c r="R89" s="244"/>
      <c r="S89" s="174"/>
      <c r="T89" s="249"/>
      <c r="U89" s="250" t="s">
        <v>138</v>
      </c>
      <c r="V89" s="249"/>
      <c r="W89" s="174"/>
      <c r="X89" s="160"/>
      <c r="Y89" s="252"/>
      <c r="Z89" s="252"/>
      <c r="AA89" s="94"/>
      <c r="AB89" s="95"/>
      <c r="AG89" s="215"/>
      <c r="AK89" s="215"/>
      <c r="AO89" s="94"/>
      <c r="AP89" s="94"/>
      <c r="AS89" s="215"/>
      <c r="AW89" s="215"/>
      <c r="BA89" s="94"/>
      <c r="BB89" s="94"/>
      <c r="BG89" s="215"/>
      <c r="BK89" s="215"/>
      <c r="BO89" s="94"/>
      <c r="BP89" s="94"/>
      <c r="BS89" s="215"/>
      <c r="BW89" s="215"/>
      <c r="CA89" s="94"/>
      <c r="CB89" s="94"/>
      <c r="CG89" s="215"/>
      <c r="CK89" s="215"/>
      <c r="CO89" s="94"/>
      <c r="CP89" s="94"/>
      <c r="CS89" s="215"/>
      <c r="CW89" s="215"/>
      <c r="DA89" s="94"/>
      <c r="DB89" s="94"/>
      <c r="DG89" s="215"/>
      <c r="DK89" s="215"/>
      <c r="DO89" s="94"/>
      <c r="DP89" s="94"/>
      <c r="DS89" s="215"/>
      <c r="DW89" s="215"/>
    </row>
    <row r="90" spans="1:127" s="127" customFormat="1" ht="18.75">
      <c r="A90" s="128"/>
      <c r="B90" s="95"/>
      <c r="C90" s="220"/>
      <c r="D90" s="610" t="s">
        <v>183</v>
      </c>
      <c r="E90" s="611"/>
      <c r="F90" s="620" t="s">
        <v>238</v>
      </c>
      <c r="G90" s="621"/>
      <c r="H90" s="621"/>
      <c r="I90" s="621"/>
      <c r="J90" s="621"/>
      <c r="K90" s="621"/>
      <c r="L90" s="621"/>
      <c r="M90" s="621"/>
      <c r="N90" s="622"/>
      <c r="O90" s="94"/>
      <c r="P90" s="94"/>
      <c r="Q90" s="220"/>
      <c r="R90" s="620" t="s">
        <v>239</v>
      </c>
      <c r="S90" s="621"/>
      <c r="T90" s="621"/>
      <c r="U90" s="621"/>
      <c r="V90" s="621"/>
      <c r="W90" s="621"/>
      <c r="X90" s="621"/>
      <c r="Y90" s="621"/>
      <c r="Z90" s="622"/>
      <c r="AA90" s="94"/>
      <c r="AB90" s="95"/>
      <c r="AG90" s="215"/>
      <c r="AK90" s="215"/>
      <c r="AO90" s="94"/>
      <c r="AP90" s="94"/>
      <c r="AS90" s="215"/>
      <c r="AW90" s="215"/>
      <c r="BA90" s="94"/>
      <c r="BB90" s="94"/>
      <c r="BG90" s="215"/>
      <c r="BK90" s="215"/>
      <c r="BO90" s="94"/>
      <c r="BP90" s="94"/>
      <c r="BS90" s="215"/>
      <c r="BW90" s="215"/>
      <c r="CA90" s="94"/>
      <c r="CB90" s="94"/>
      <c r="CG90" s="215"/>
      <c r="CK90" s="215"/>
      <c r="CO90" s="94"/>
      <c r="CP90" s="94"/>
      <c r="CS90" s="215"/>
      <c r="CW90" s="215"/>
      <c r="DA90" s="94"/>
      <c r="DB90" s="94"/>
      <c r="DG90" s="215"/>
      <c r="DK90" s="215"/>
      <c r="DO90" s="94"/>
      <c r="DP90" s="94"/>
      <c r="DS90" s="215"/>
      <c r="DW90" s="215"/>
    </row>
    <row r="91" spans="1:127" s="127" customFormat="1" ht="18.75">
      <c r="B91" s="95"/>
      <c r="C91" s="228" t="s">
        <v>191</v>
      </c>
      <c r="G91" s="215"/>
      <c r="K91" s="215"/>
      <c r="O91" s="94"/>
      <c r="P91" s="94"/>
      <c r="S91" s="215"/>
      <c r="W91" s="215"/>
      <c r="AA91" s="94"/>
      <c r="AB91" s="95"/>
      <c r="AG91" s="215"/>
      <c r="AK91" s="215"/>
      <c r="AO91" s="94"/>
      <c r="AP91" s="94"/>
      <c r="AS91" s="215"/>
      <c r="AW91" s="215"/>
      <c r="BA91" s="94"/>
      <c r="BB91" s="94"/>
      <c r="BG91" s="215"/>
      <c r="BK91" s="215"/>
      <c r="BO91" s="94"/>
      <c r="BP91" s="94"/>
      <c r="BS91" s="215"/>
      <c r="BW91" s="215"/>
      <c r="CA91" s="94"/>
      <c r="CB91" s="94"/>
      <c r="CG91" s="215"/>
      <c r="CK91" s="215"/>
      <c r="CO91" s="94"/>
      <c r="CP91" s="94"/>
      <c r="CS91" s="215"/>
      <c r="CW91" s="215"/>
      <c r="DA91" s="94"/>
      <c r="DB91" s="94"/>
      <c r="DG91" s="215"/>
      <c r="DK91" s="215"/>
      <c r="DO91" s="94"/>
      <c r="DP91" s="94"/>
      <c r="DS91" s="215"/>
      <c r="DW91" s="215"/>
    </row>
    <row r="93" spans="1:127" s="127" customFormat="1" ht="24">
      <c r="B93" s="94"/>
      <c r="F93" s="612" t="s">
        <v>240</v>
      </c>
      <c r="G93" s="612"/>
      <c r="H93" s="612"/>
      <c r="I93" s="612"/>
      <c r="J93" s="612"/>
      <c r="K93" s="612"/>
      <c r="L93" s="612"/>
      <c r="M93" s="612"/>
      <c r="N93" s="612"/>
      <c r="O93" s="94"/>
      <c r="P93" s="94"/>
      <c r="R93" s="612" t="s">
        <v>194</v>
      </c>
      <c r="S93" s="612"/>
      <c r="T93" s="612"/>
      <c r="U93" s="612"/>
      <c r="V93" s="612"/>
      <c r="W93" s="612"/>
      <c r="X93" s="612"/>
      <c r="Y93" s="612"/>
      <c r="Z93" s="612"/>
      <c r="AA93" s="94"/>
      <c r="AB93" s="94"/>
      <c r="AG93" s="215"/>
      <c r="AK93" s="215"/>
      <c r="AO93" s="94"/>
      <c r="AP93" s="94"/>
      <c r="AS93" s="215"/>
      <c r="AW93" s="215"/>
      <c r="BA93" s="94"/>
      <c r="BB93" s="94"/>
      <c r="BG93" s="215"/>
      <c r="BK93" s="215"/>
      <c r="BO93" s="94"/>
      <c r="BP93" s="94"/>
      <c r="BS93" s="215"/>
      <c r="BW93" s="215"/>
      <c r="CA93" s="94"/>
      <c r="CB93" s="94"/>
      <c r="CG93" s="215"/>
      <c r="CK93" s="215"/>
      <c r="CO93" s="94"/>
      <c r="CP93" s="94"/>
      <c r="CS93" s="215"/>
      <c r="CW93" s="215"/>
      <c r="DA93" s="94"/>
      <c r="DB93" s="94"/>
      <c r="DG93" s="215"/>
      <c r="DK93" s="215"/>
      <c r="DO93" s="94"/>
      <c r="DP93" s="94"/>
      <c r="DS93" s="215"/>
      <c r="DW93" s="215"/>
    </row>
    <row r="94" spans="1:127" s="127" customFormat="1">
      <c r="B94" s="94"/>
      <c r="C94" s="142"/>
      <c r="D94" s="142"/>
      <c r="E94" s="142"/>
      <c r="F94" s="613" t="s">
        <v>196</v>
      </c>
      <c r="G94" s="614"/>
      <c r="H94" s="614"/>
      <c r="I94" s="614"/>
      <c r="J94" s="614"/>
      <c r="K94" s="614"/>
      <c r="L94" s="614"/>
      <c r="M94" s="614"/>
      <c r="N94" s="615"/>
      <c r="O94" s="94"/>
      <c r="P94" s="94"/>
      <c r="Q94" s="142"/>
      <c r="R94" s="613" t="s">
        <v>197</v>
      </c>
      <c r="S94" s="614"/>
      <c r="T94" s="614"/>
      <c r="U94" s="614"/>
      <c r="V94" s="614"/>
      <c r="W94" s="614"/>
      <c r="X94" s="614"/>
      <c r="Y94" s="614"/>
      <c r="Z94" s="615"/>
      <c r="AA94" s="94"/>
      <c r="AB94" s="94"/>
      <c r="AG94" s="215"/>
      <c r="AK94" s="215"/>
      <c r="AO94" s="94"/>
      <c r="AP94" s="94"/>
      <c r="AS94" s="215"/>
      <c r="AW94" s="215"/>
      <c r="BA94" s="94"/>
      <c r="BB94" s="94"/>
      <c r="BG94" s="215"/>
      <c r="BK94" s="215"/>
      <c r="BO94" s="94"/>
      <c r="BP94" s="94"/>
      <c r="BS94" s="215"/>
      <c r="BW94" s="215"/>
      <c r="CA94" s="94"/>
      <c r="CB94" s="94"/>
      <c r="CG94" s="215"/>
      <c r="CK94" s="215"/>
      <c r="CO94" s="94"/>
      <c r="CP94" s="94"/>
      <c r="CS94" s="215"/>
      <c r="CW94" s="215"/>
      <c r="DA94" s="94"/>
      <c r="DB94" s="94"/>
      <c r="DG94" s="215"/>
      <c r="DK94" s="215"/>
      <c r="DO94" s="94"/>
      <c r="DP94" s="94"/>
      <c r="DS94" s="215"/>
      <c r="DW94" s="215"/>
    </row>
    <row r="95" spans="1:127" s="127" customFormat="1">
      <c r="B95" s="94"/>
      <c r="C95" s="143" t="s">
        <v>126</v>
      </c>
      <c r="D95" s="143" t="s">
        <v>241</v>
      </c>
      <c r="E95" s="143" t="s">
        <v>128</v>
      </c>
      <c r="F95" s="596" t="s">
        <v>201</v>
      </c>
      <c r="G95" s="598" t="s">
        <v>130</v>
      </c>
      <c r="H95" s="599"/>
      <c r="I95" s="599"/>
      <c r="J95" s="599"/>
      <c r="K95" s="600"/>
      <c r="L95" s="144"/>
      <c r="M95" s="593" t="s">
        <v>131</v>
      </c>
      <c r="N95" s="595"/>
      <c r="O95" s="94"/>
      <c r="P95" s="94"/>
      <c r="Q95" s="143" t="s">
        <v>128</v>
      </c>
      <c r="R95" s="589" t="s">
        <v>242</v>
      </c>
      <c r="S95" s="589" t="s">
        <v>130</v>
      </c>
      <c r="T95" s="589"/>
      <c r="U95" s="589"/>
      <c r="V95" s="589"/>
      <c r="W95" s="589"/>
      <c r="X95" s="144"/>
      <c r="Y95" s="589" t="s">
        <v>131</v>
      </c>
      <c r="Z95" s="589"/>
      <c r="AA95" s="94"/>
      <c r="AB95" s="94"/>
      <c r="AG95" s="215"/>
      <c r="AK95" s="215"/>
      <c r="AO95" s="94"/>
      <c r="AP95" s="94"/>
      <c r="AS95" s="215"/>
      <c r="AW95" s="215"/>
      <c r="BA95" s="94"/>
      <c r="BB95" s="94"/>
      <c r="BG95" s="215"/>
      <c r="BK95" s="215"/>
      <c r="BO95" s="94"/>
      <c r="BP95" s="94"/>
      <c r="BS95" s="215"/>
      <c r="BW95" s="215"/>
      <c r="CA95" s="94"/>
      <c r="CB95" s="94"/>
      <c r="CG95" s="215"/>
      <c r="CK95" s="215"/>
      <c r="CO95" s="94"/>
      <c r="CP95" s="94"/>
      <c r="CS95" s="215"/>
      <c r="CW95" s="215"/>
      <c r="DA95" s="94"/>
      <c r="DB95" s="94"/>
      <c r="DG95" s="215"/>
      <c r="DK95" s="215"/>
      <c r="DO95" s="94"/>
      <c r="DP95" s="94"/>
      <c r="DS95" s="215"/>
      <c r="DW95" s="215"/>
    </row>
    <row r="96" spans="1:127" s="127" customFormat="1">
      <c r="B96" s="94"/>
      <c r="C96" s="145"/>
      <c r="D96" s="145"/>
      <c r="E96" s="145"/>
      <c r="F96" s="597"/>
      <c r="G96" s="601"/>
      <c r="H96" s="602"/>
      <c r="I96" s="602"/>
      <c r="J96" s="602"/>
      <c r="K96" s="603"/>
      <c r="L96" s="146"/>
      <c r="M96" s="142" t="s">
        <v>134</v>
      </c>
      <c r="N96" s="147" t="s">
        <v>135</v>
      </c>
      <c r="O96" s="94"/>
      <c r="P96" s="94"/>
      <c r="Q96" s="145"/>
      <c r="R96" s="596"/>
      <c r="S96" s="596"/>
      <c r="T96" s="596"/>
      <c r="U96" s="596"/>
      <c r="V96" s="596"/>
      <c r="W96" s="596"/>
      <c r="X96" s="146"/>
      <c r="Y96" s="142" t="s">
        <v>134</v>
      </c>
      <c r="Z96" s="147" t="s">
        <v>135</v>
      </c>
      <c r="AA96" s="94"/>
      <c r="AB96" s="94"/>
      <c r="AG96" s="215"/>
      <c r="AK96" s="215"/>
      <c r="AO96" s="94"/>
      <c r="AP96" s="94"/>
      <c r="AS96" s="215"/>
      <c r="AW96" s="215"/>
      <c r="BA96" s="94"/>
      <c r="BB96" s="94"/>
      <c r="BG96" s="215"/>
      <c r="BK96" s="215"/>
      <c r="BO96" s="94"/>
      <c r="BP96" s="94"/>
      <c r="BS96" s="215"/>
      <c r="BW96" s="215"/>
      <c r="CA96" s="94"/>
      <c r="CB96" s="94"/>
      <c r="CG96" s="215"/>
      <c r="CK96" s="215"/>
      <c r="CO96" s="94"/>
      <c r="CP96" s="94"/>
      <c r="CS96" s="215"/>
      <c r="CW96" s="215"/>
      <c r="DA96" s="94"/>
      <c r="DB96" s="94"/>
      <c r="DG96" s="215"/>
      <c r="DK96" s="215"/>
      <c r="DO96" s="94"/>
      <c r="DP96" s="94"/>
      <c r="DS96" s="215"/>
      <c r="DW96" s="215"/>
    </row>
    <row r="97" spans="2:127" s="127" customFormat="1" ht="24">
      <c r="B97" s="94"/>
      <c r="C97" s="142"/>
      <c r="D97" s="171">
        <v>1</v>
      </c>
      <c r="E97" s="150">
        <v>0.375</v>
      </c>
      <c r="F97" s="173">
        <v>1</v>
      </c>
      <c r="G97" s="157" t="s">
        <v>210</v>
      </c>
      <c r="H97" s="158"/>
      <c r="I97" s="159" t="s">
        <v>136</v>
      </c>
      <c r="J97" s="158"/>
      <c r="K97" s="157" t="s">
        <v>211</v>
      </c>
      <c r="L97" s="146"/>
      <c r="M97" s="161" t="s">
        <v>137</v>
      </c>
      <c r="N97" s="161" t="str">
        <f t="shared" ref="N97:N102" si="14">M97</f>
        <v>相互</v>
      </c>
      <c r="O97" s="94"/>
      <c r="P97" s="94"/>
      <c r="Q97" s="150">
        <v>0.375</v>
      </c>
      <c r="R97" s="173">
        <v>1</v>
      </c>
      <c r="S97" s="157" t="s">
        <v>213</v>
      </c>
      <c r="T97" s="158"/>
      <c r="U97" s="159" t="s">
        <v>138</v>
      </c>
      <c r="V97" s="158"/>
      <c r="W97" s="157" t="s">
        <v>215</v>
      </c>
      <c r="X97" s="201"/>
      <c r="Y97" s="161" t="s">
        <v>137</v>
      </c>
      <c r="Z97" s="161" t="str">
        <f t="shared" ref="Z97:Z102" si="15">Y97</f>
        <v>相互</v>
      </c>
      <c r="AA97" s="94"/>
      <c r="AB97" s="94"/>
      <c r="AG97" s="215"/>
      <c r="AK97" s="215"/>
      <c r="AO97" s="94"/>
      <c r="AP97" s="94"/>
      <c r="AS97" s="215"/>
      <c r="AW97" s="215"/>
      <c r="BA97" s="94"/>
      <c r="BB97" s="94"/>
      <c r="BG97" s="215"/>
      <c r="BK97" s="215"/>
      <c r="BO97" s="94"/>
      <c r="BP97" s="94"/>
      <c r="BS97" s="215"/>
      <c r="BW97" s="215"/>
      <c r="CA97" s="94"/>
      <c r="CB97" s="94"/>
      <c r="CG97" s="215"/>
      <c r="CK97" s="215"/>
      <c r="CO97" s="94"/>
      <c r="CP97" s="94"/>
      <c r="CS97" s="215"/>
      <c r="CW97" s="215"/>
      <c r="DA97" s="94"/>
      <c r="DB97" s="94"/>
      <c r="DG97" s="215"/>
      <c r="DK97" s="215"/>
      <c r="DO97" s="94"/>
      <c r="DP97" s="94"/>
      <c r="DS97" s="215"/>
      <c r="DW97" s="215"/>
    </row>
    <row r="98" spans="2:127" s="127" customFormat="1" ht="25.5">
      <c r="B98" s="94"/>
      <c r="C98" s="143"/>
      <c r="D98" s="171">
        <v>2</v>
      </c>
      <c r="E98" s="150">
        <v>0.40625</v>
      </c>
      <c r="F98" s="173">
        <v>2</v>
      </c>
      <c r="G98" s="165" t="s">
        <v>217</v>
      </c>
      <c r="H98" s="166"/>
      <c r="I98" s="245" t="s">
        <v>138</v>
      </c>
      <c r="J98" s="166"/>
      <c r="K98" s="165" t="s">
        <v>218</v>
      </c>
      <c r="L98" s="160"/>
      <c r="M98" s="167" t="s">
        <v>137</v>
      </c>
      <c r="N98" s="167" t="str">
        <f t="shared" si="14"/>
        <v>相互</v>
      </c>
      <c r="O98" s="94"/>
      <c r="P98" s="94"/>
      <c r="Q98" s="150">
        <v>0.40625</v>
      </c>
      <c r="R98" s="173">
        <v>2</v>
      </c>
      <c r="S98" s="165" t="s">
        <v>219</v>
      </c>
      <c r="T98" s="166"/>
      <c r="U98" s="245" t="s">
        <v>138</v>
      </c>
      <c r="V98" s="166"/>
      <c r="W98" s="165" t="s">
        <v>220</v>
      </c>
      <c r="X98" s="160"/>
      <c r="Y98" s="167" t="s">
        <v>137</v>
      </c>
      <c r="Z98" s="167" t="str">
        <f t="shared" si="15"/>
        <v>相互</v>
      </c>
      <c r="AA98" s="94"/>
      <c r="AB98" s="94"/>
      <c r="AG98" s="215"/>
      <c r="AK98" s="215"/>
      <c r="AO98" s="94"/>
      <c r="AP98" s="94"/>
      <c r="AS98" s="215"/>
      <c r="AW98" s="215"/>
      <c r="BA98" s="94"/>
      <c r="BB98" s="94"/>
      <c r="BG98" s="215"/>
      <c r="BK98" s="215"/>
      <c r="BO98" s="94"/>
      <c r="BP98" s="94"/>
      <c r="BS98" s="215"/>
      <c r="BW98" s="215"/>
      <c r="CA98" s="94"/>
      <c r="CB98" s="94"/>
      <c r="CG98" s="215"/>
      <c r="CK98" s="215"/>
      <c r="CO98" s="94"/>
      <c r="CP98" s="94"/>
      <c r="CS98" s="215"/>
      <c r="CW98" s="215"/>
      <c r="DA98" s="94"/>
      <c r="DB98" s="94"/>
      <c r="DG98" s="215"/>
      <c r="DK98" s="215"/>
      <c r="DO98" s="94"/>
      <c r="DP98" s="94"/>
      <c r="DS98" s="215"/>
      <c r="DW98" s="215"/>
    </row>
    <row r="99" spans="2:127" s="127" customFormat="1" ht="25.5">
      <c r="B99" s="94"/>
      <c r="C99" s="246" t="s">
        <v>158</v>
      </c>
      <c r="D99" s="171">
        <v>3</v>
      </c>
      <c r="E99" s="172">
        <v>0.4375</v>
      </c>
      <c r="F99" s="173">
        <v>3</v>
      </c>
      <c r="G99" s="157" t="str">
        <f>G97</f>
        <v>Agr１部1位</v>
      </c>
      <c r="H99" s="200"/>
      <c r="I99" s="159" t="s">
        <v>138</v>
      </c>
      <c r="J99" s="200"/>
      <c r="K99" s="157" t="s">
        <v>221</v>
      </c>
      <c r="L99" s="201"/>
      <c r="M99" s="161" t="s">
        <v>137</v>
      </c>
      <c r="N99" s="161" t="str">
        <f t="shared" si="14"/>
        <v>相互</v>
      </c>
      <c r="O99" s="94"/>
      <c r="P99" s="94"/>
      <c r="Q99" s="172">
        <v>0.4375</v>
      </c>
      <c r="R99" s="173">
        <v>3</v>
      </c>
      <c r="S99" s="157" t="str">
        <f>S97</f>
        <v>Bgr１部1位</v>
      </c>
      <c r="T99" s="200"/>
      <c r="U99" s="159" t="s">
        <v>138</v>
      </c>
      <c r="V99" s="200"/>
      <c r="W99" s="157" t="s">
        <v>222</v>
      </c>
      <c r="X99" s="146"/>
      <c r="Y99" s="161" t="s">
        <v>137</v>
      </c>
      <c r="Z99" s="161" t="str">
        <f t="shared" si="15"/>
        <v>相互</v>
      </c>
      <c r="AA99" s="94"/>
      <c r="AB99" s="94"/>
      <c r="AG99" s="215"/>
      <c r="AK99" s="215"/>
      <c r="AO99" s="94"/>
      <c r="AP99" s="94"/>
      <c r="AS99" s="215"/>
      <c r="AW99" s="215"/>
      <c r="BA99" s="94"/>
      <c r="BB99" s="94"/>
      <c r="BG99" s="215"/>
      <c r="BK99" s="215"/>
      <c r="BO99" s="94"/>
      <c r="BP99" s="94"/>
      <c r="BS99" s="215"/>
      <c r="BW99" s="215"/>
      <c r="CA99" s="94"/>
      <c r="CB99" s="94"/>
      <c r="CG99" s="215"/>
      <c r="CK99" s="215"/>
      <c r="CO99" s="94"/>
      <c r="CP99" s="94"/>
      <c r="CS99" s="215"/>
      <c r="CW99" s="215"/>
      <c r="DA99" s="94"/>
      <c r="DB99" s="94"/>
      <c r="DG99" s="215"/>
      <c r="DK99" s="215"/>
      <c r="DO99" s="94"/>
      <c r="DP99" s="94"/>
      <c r="DS99" s="215"/>
      <c r="DW99" s="215"/>
    </row>
    <row r="100" spans="2:127" s="127" customFormat="1" ht="25.5">
      <c r="B100" s="94"/>
      <c r="C100" s="190" t="s">
        <v>223</v>
      </c>
      <c r="D100" s="171">
        <v>4</v>
      </c>
      <c r="E100" s="172">
        <v>0.46875</v>
      </c>
      <c r="F100" s="173">
        <v>4</v>
      </c>
      <c r="G100" s="165" t="str">
        <f>G98</f>
        <v>Agr２部1位</v>
      </c>
      <c r="H100" s="158"/>
      <c r="I100" s="245" t="s">
        <v>156</v>
      </c>
      <c r="J100" s="158"/>
      <c r="K100" s="165" t="s">
        <v>224</v>
      </c>
      <c r="L100" s="160"/>
      <c r="M100" s="167" t="s">
        <v>137</v>
      </c>
      <c r="N100" s="167" t="str">
        <f t="shared" si="14"/>
        <v>相互</v>
      </c>
      <c r="O100" s="94"/>
      <c r="P100" s="94"/>
      <c r="Q100" s="172">
        <v>0.46875</v>
      </c>
      <c r="R100" s="173">
        <v>4</v>
      </c>
      <c r="S100" s="165" t="str">
        <f>S98</f>
        <v>Bgr２部1位</v>
      </c>
      <c r="T100" s="158"/>
      <c r="U100" s="245" t="s">
        <v>138</v>
      </c>
      <c r="V100" s="158"/>
      <c r="W100" s="165" t="s">
        <v>225</v>
      </c>
      <c r="X100" s="160"/>
      <c r="Y100" s="167" t="s">
        <v>137</v>
      </c>
      <c r="Z100" s="167" t="str">
        <f t="shared" si="15"/>
        <v>相互</v>
      </c>
      <c r="AA100" s="94"/>
      <c r="AB100" s="94"/>
      <c r="AG100" s="215"/>
      <c r="AK100" s="215"/>
      <c r="AO100" s="94"/>
      <c r="AP100" s="94"/>
      <c r="AS100" s="215"/>
      <c r="AW100" s="215"/>
      <c r="BA100" s="94"/>
      <c r="BB100" s="94"/>
      <c r="BG100" s="215"/>
      <c r="BK100" s="215"/>
      <c r="BO100" s="94"/>
      <c r="BP100" s="94"/>
      <c r="BS100" s="215"/>
      <c r="BW100" s="215"/>
      <c r="CA100" s="94"/>
      <c r="CB100" s="94"/>
      <c r="CG100" s="215"/>
      <c r="CK100" s="215"/>
      <c r="CO100" s="94"/>
      <c r="CP100" s="94"/>
      <c r="CS100" s="215"/>
      <c r="CW100" s="215"/>
      <c r="DA100" s="94"/>
      <c r="DB100" s="94"/>
      <c r="DG100" s="215"/>
      <c r="DK100" s="215"/>
      <c r="DO100" s="94"/>
      <c r="DP100" s="94"/>
      <c r="DS100" s="215"/>
      <c r="DW100" s="215"/>
    </row>
    <row r="101" spans="2:127" ht="25.5">
      <c r="C101" s="195"/>
      <c r="D101" s="171">
        <v>5</v>
      </c>
      <c r="E101" s="172">
        <v>0.5</v>
      </c>
      <c r="F101" s="173">
        <v>5</v>
      </c>
      <c r="G101" s="157" t="str">
        <f>K97</f>
        <v>Agr１部2位</v>
      </c>
      <c r="H101" s="200"/>
      <c r="I101" s="159" t="s">
        <v>156</v>
      </c>
      <c r="J101" s="200"/>
      <c r="K101" s="157" t="str">
        <f>K99</f>
        <v>Agr１部3位</v>
      </c>
      <c r="L101" s="146"/>
      <c r="M101" s="161" t="s">
        <v>137</v>
      </c>
      <c r="N101" s="161" t="str">
        <f t="shared" si="14"/>
        <v>相互</v>
      </c>
      <c r="Q101" s="172">
        <v>0.5</v>
      </c>
      <c r="R101" s="173">
        <v>5</v>
      </c>
      <c r="S101" s="157" t="str">
        <f>W97</f>
        <v>Bgr１部2位</v>
      </c>
      <c r="T101" s="200"/>
      <c r="U101" s="159" t="s">
        <v>156</v>
      </c>
      <c r="V101" s="200"/>
      <c r="W101" s="157" t="str">
        <f>W99</f>
        <v>Bgr１部3位</v>
      </c>
      <c r="X101" s="146"/>
      <c r="Y101" s="161" t="s">
        <v>137</v>
      </c>
      <c r="Z101" s="161" t="str">
        <f t="shared" si="15"/>
        <v>相互</v>
      </c>
    </row>
    <row r="102" spans="2:127" ht="25.5">
      <c r="C102" s="198"/>
      <c r="D102" s="171">
        <v>6</v>
      </c>
      <c r="E102" s="172">
        <v>0.53125</v>
      </c>
      <c r="F102" s="173">
        <v>6</v>
      </c>
      <c r="G102" s="165" t="s">
        <v>218</v>
      </c>
      <c r="H102" s="249"/>
      <c r="I102" s="250" t="s">
        <v>156</v>
      </c>
      <c r="J102" s="249"/>
      <c r="K102" s="165" t="str">
        <f>K100</f>
        <v>Agr２部3位</v>
      </c>
      <c r="L102" s="160"/>
      <c r="M102" s="167" t="s">
        <v>137</v>
      </c>
      <c r="N102" s="167" t="str">
        <f t="shared" si="14"/>
        <v>相互</v>
      </c>
      <c r="Q102" s="172">
        <v>0.53125</v>
      </c>
      <c r="R102" s="173">
        <v>6</v>
      </c>
      <c r="S102" s="165" t="str">
        <f>W98</f>
        <v>Bgr２部2位</v>
      </c>
      <c r="T102" s="200"/>
      <c r="U102" s="245" t="s">
        <v>156</v>
      </c>
      <c r="V102" s="200"/>
      <c r="W102" s="165" t="str">
        <f>W100</f>
        <v>Bgr２部3位</v>
      </c>
      <c r="X102" s="201"/>
      <c r="Y102" s="167" t="s">
        <v>137</v>
      </c>
      <c r="Z102" s="167" t="str">
        <f t="shared" si="15"/>
        <v>相互</v>
      </c>
    </row>
    <row r="103" spans="2:127" ht="25.5">
      <c r="C103" s="199"/>
      <c r="D103" s="171">
        <v>7</v>
      </c>
      <c r="E103" s="172">
        <v>0.5625</v>
      </c>
      <c r="F103" s="173">
        <v>7</v>
      </c>
      <c r="G103" s="174"/>
      <c r="H103" s="200"/>
      <c r="I103" s="159" t="s">
        <v>138</v>
      </c>
      <c r="J103" s="200"/>
      <c r="K103" s="174"/>
      <c r="L103" s="160"/>
      <c r="M103" s="252"/>
      <c r="N103" s="252"/>
      <c r="Q103" s="172">
        <v>0.5625</v>
      </c>
      <c r="R103" s="173">
        <v>7</v>
      </c>
      <c r="S103" s="174"/>
      <c r="T103" s="175"/>
      <c r="U103" s="176" t="s">
        <v>138</v>
      </c>
      <c r="V103" s="175"/>
      <c r="W103" s="174"/>
      <c r="X103" s="201"/>
      <c r="Y103" s="252"/>
      <c r="Z103" s="239"/>
    </row>
    <row r="104" spans="2:127" ht="25.5">
      <c r="C104" s="198"/>
      <c r="D104" s="171">
        <v>8</v>
      </c>
      <c r="E104" s="172">
        <v>0.59375</v>
      </c>
      <c r="F104" s="173">
        <v>8</v>
      </c>
      <c r="G104" s="174"/>
      <c r="H104" s="200"/>
      <c r="I104" s="159" t="s">
        <v>156</v>
      </c>
      <c r="J104" s="200"/>
      <c r="K104" s="174"/>
      <c r="L104" s="160"/>
      <c r="M104" s="252"/>
      <c r="N104" s="252"/>
      <c r="Q104" s="172">
        <v>0.59375</v>
      </c>
      <c r="R104" s="173">
        <v>8</v>
      </c>
      <c r="S104" s="174"/>
      <c r="T104" s="175"/>
      <c r="U104" s="176" t="s">
        <v>156</v>
      </c>
      <c r="V104" s="175"/>
      <c r="W104" s="174"/>
      <c r="X104" s="201"/>
      <c r="Y104" s="252"/>
      <c r="Z104" s="239"/>
    </row>
    <row r="105" spans="2:127" ht="25.5">
      <c r="C105" s="260"/>
      <c r="D105" s="171">
        <v>9</v>
      </c>
      <c r="E105" s="172">
        <v>0.625</v>
      </c>
      <c r="F105" s="173">
        <v>9</v>
      </c>
      <c r="G105" s="174"/>
      <c r="H105" s="200"/>
      <c r="I105" s="159" t="s">
        <v>156</v>
      </c>
      <c r="J105" s="200"/>
      <c r="K105" s="174"/>
      <c r="L105" s="160"/>
      <c r="M105" s="252"/>
      <c r="N105" s="252"/>
      <c r="Q105" s="172">
        <v>0.625</v>
      </c>
      <c r="R105" s="173">
        <v>9</v>
      </c>
      <c r="S105" s="174"/>
      <c r="T105" s="175"/>
      <c r="U105" s="176" t="s">
        <v>138</v>
      </c>
      <c r="V105" s="175"/>
      <c r="W105" s="174"/>
      <c r="X105" s="201"/>
      <c r="Y105" s="252"/>
      <c r="Z105" s="239"/>
    </row>
    <row r="106" spans="2:127" ht="24">
      <c r="C106" s="261"/>
      <c r="D106" s="171">
        <v>10</v>
      </c>
      <c r="E106" s="172"/>
      <c r="F106" s="173"/>
      <c r="G106" s="174"/>
      <c r="H106" s="262"/>
      <c r="I106" s="176" t="s">
        <v>138</v>
      </c>
      <c r="J106" s="262"/>
      <c r="K106" s="174"/>
      <c r="L106" s="201"/>
      <c r="M106" s="252"/>
      <c r="N106" s="239"/>
      <c r="Q106" s="172"/>
      <c r="R106" s="173"/>
      <c r="S106" s="174"/>
      <c r="T106" s="262"/>
      <c r="U106" s="176" t="s">
        <v>156</v>
      </c>
      <c r="V106" s="262"/>
      <c r="W106" s="174"/>
      <c r="X106" s="201"/>
      <c r="Y106" s="252"/>
      <c r="Z106" s="239"/>
    </row>
    <row r="107" spans="2:127" ht="18.75">
      <c r="C107" s="220"/>
      <c r="D107" s="610" t="s">
        <v>183</v>
      </c>
      <c r="E107" s="611"/>
      <c r="F107" s="620" t="s">
        <v>243</v>
      </c>
      <c r="G107" s="621"/>
      <c r="H107" s="621"/>
      <c r="I107" s="621"/>
      <c r="J107" s="621"/>
      <c r="K107" s="621"/>
      <c r="L107" s="621"/>
      <c r="M107" s="621"/>
      <c r="N107" s="622"/>
      <c r="Q107" s="220"/>
      <c r="R107" s="620" t="s">
        <v>244</v>
      </c>
      <c r="S107" s="621"/>
      <c r="T107" s="621"/>
      <c r="U107" s="621"/>
      <c r="V107" s="621"/>
      <c r="W107" s="621"/>
      <c r="X107" s="621"/>
      <c r="Y107" s="621"/>
      <c r="Z107" s="622"/>
    </row>
    <row r="108" spans="2:127" ht="18.75">
      <c r="C108" s="228" t="s">
        <v>191</v>
      </c>
    </row>
  </sheetData>
  <mergeCells count="166">
    <mergeCell ref="D107:E107"/>
    <mergeCell ref="F107:N107"/>
    <mergeCell ref="R107:Z107"/>
    <mergeCell ref="F95:F96"/>
    <mergeCell ref="G95:K96"/>
    <mergeCell ref="M95:N95"/>
    <mergeCell ref="R95:R96"/>
    <mergeCell ref="S95:W96"/>
    <mergeCell ref="Y95:Z95"/>
    <mergeCell ref="D90:E90"/>
    <mergeCell ref="F90:N90"/>
    <mergeCell ref="R90:Z90"/>
    <mergeCell ref="F93:N93"/>
    <mergeCell ref="R93:Z93"/>
    <mergeCell ref="F94:N94"/>
    <mergeCell ref="R94:Z94"/>
    <mergeCell ref="F78:F79"/>
    <mergeCell ref="G78:K79"/>
    <mergeCell ref="M78:N78"/>
    <mergeCell ref="R78:R79"/>
    <mergeCell ref="S78:W79"/>
    <mergeCell ref="Y78:Z78"/>
    <mergeCell ref="D73:E73"/>
    <mergeCell ref="F73:N73"/>
    <mergeCell ref="R73:Z73"/>
    <mergeCell ref="F76:N76"/>
    <mergeCell ref="R76:Z76"/>
    <mergeCell ref="F77:N77"/>
    <mergeCell ref="R77:Z77"/>
    <mergeCell ref="F61:F62"/>
    <mergeCell ref="G61:K62"/>
    <mergeCell ref="M61:N61"/>
    <mergeCell ref="R61:R62"/>
    <mergeCell ref="S61:W62"/>
    <mergeCell ref="Y61:Z61"/>
    <mergeCell ref="D56:E56"/>
    <mergeCell ref="F56:N56"/>
    <mergeCell ref="R56:Z56"/>
    <mergeCell ref="F59:N59"/>
    <mergeCell ref="R59:Z59"/>
    <mergeCell ref="F60:N60"/>
    <mergeCell ref="R60:Z60"/>
    <mergeCell ref="F42:N42"/>
    <mergeCell ref="R42:Z42"/>
    <mergeCell ref="F43:N43"/>
    <mergeCell ref="R43:Z43"/>
    <mergeCell ref="F44:F45"/>
    <mergeCell ref="G44:K45"/>
    <mergeCell ref="M44:N44"/>
    <mergeCell ref="R44:R45"/>
    <mergeCell ref="S44:W45"/>
    <mergeCell ref="Y44:Z44"/>
    <mergeCell ref="DH31:DJ31"/>
    <mergeCell ref="DT31:DV31"/>
    <mergeCell ref="D36:E36"/>
    <mergeCell ref="AD36:AE36"/>
    <mergeCell ref="BD36:BE36"/>
    <mergeCell ref="CD36:CE36"/>
    <mergeCell ref="DD36:DE36"/>
    <mergeCell ref="DF23:DF24"/>
    <mergeCell ref="DG23:DK24"/>
    <mergeCell ref="DM23:DN23"/>
    <mergeCell ref="DR23:DR24"/>
    <mergeCell ref="DS23:DW24"/>
    <mergeCell ref="AF23:AF24"/>
    <mergeCell ref="AG23:AK24"/>
    <mergeCell ref="AM23:AN23"/>
    <mergeCell ref="AR23:AR24"/>
    <mergeCell ref="AS23:AW24"/>
    <mergeCell ref="AY23:AZ23"/>
    <mergeCell ref="F23:F24"/>
    <mergeCell ref="G23:K24"/>
    <mergeCell ref="M23:N23"/>
    <mergeCell ref="R23:R24"/>
    <mergeCell ref="S23:W24"/>
    <mergeCell ref="Y23:Z23"/>
    <mergeCell ref="DY23:DZ23"/>
    <mergeCell ref="CF23:CF24"/>
    <mergeCell ref="CG23:CK24"/>
    <mergeCell ref="CM23:CN23"/>
    <mergeCell ref="CR23:CR24"/>
    <mergeCell ref="CS23:CW24"/>
    <mergeCell ref="CY23:CZ23"/>
    <mergeCell ref="BF23:BF24"/>
    <mergeCell ref="BG23:BK24"/>
    <mergeCell ref="BM23:BN23"/>
    <mergeCell ref="BR23:BR24"/>
    <mergeCell ref="BS23:BW24"/>
    <mergeCell ref="BY23:BZ23"/>
    <mergeCell ref="CF21:CN21"/>
    <mergeCell ref="CR21:CZ21"/>
    <mergeCell ref="DF21:DN21"/>
    <mergeCell ref="DR21:DZ21"/>
    <mergeCell ref="F22:N22"/>
    <mergeCell ref="R22:Z22"/>
    <mergeCell ref="AF22:AN22"/>
    <mergeCell ref="AR22:AZ22"/>
    <mergeCell ref="BF22:BN22"/>
    <mergeCell ref="BR22:BZ22"/>
    <mergeCell ref="F21:N21"/>
    <mergeCell ref="R21:Z21"/>
    <mergeCell ref="AF21:AN21"/>
    <mergeCell ref="AR21:AZ21"/>
    <mergeCell ref="BF21:BN21"/>
    <mergeCell ref="BR21:BZ21"/>
    <mergeCell ref="CF22:CN22"/>
    <mergeCell ref="CR22:CZ22"/>
    <mergeCell ref="DF22:DN22"/>
    <mergeCell ref="DR22:DZ22"/>
    <mergeCell ref="DT15:DV15"/>
    <mergeCell ref="DT16:DV16"/>
    <mergeCell ref="D18:E18"/>
    <mergeCell ref="AD18:AE18"/>
    <mergeCell ref="BD18:BE18"/>
    <mergeCell ref="CD18:CE18"/>
    <mergeCell ref="DD18:DE18"/>
    <mergeCell ref="DF5:DF6"/>
    <mergeCell ref="DG5:DK6"/>
    <mergeCell ref="DM5:DN5"/>
    <mergeCell ref="DR5:DR6"/>
    <mergeCell ref="DS5:DW6"/>
    <mergeCell ref="AF5:AF6"/>
    <mergeCell ref="AG5:AK6"/>
    <mergeCell ref="AM5:AN5"/>
    <mergeCell ref="AR5:AR6"/>
    <mergeCell ref="AS5:AW6"/>
    <mergeCell ref="AY5:AZ5"/>
    <mergeCell ref="F5:F6"/>
    <mergeCell ref="G5:K6"/>
    <mergeCell ref="M5:N5"/>
    <mergeCell ref="R5:R6"/>
    <mergeCell ref="S5:W6"/>
    <mergeCell ref="Y5:Z5"/>
    <mergeCell ref="DY5:DZ5"/>
    <mergeCell ref="CF5:CF6"/>
    <mergeCell ref="CG5:CK6"/>
    <mergeCell ref="CM5:CN5"/>
    <mergeCell ref="CR5:CR6"/>
    <mergeCell ref="CS5:CW6"/>
    <mergeCell ref="CY5:CZ5"/>
    <mergeCell ref="BF5:BF6"/>
    <mergeCell ref="BG5:BK6"/>
    <mergeCell ref="BM5:BN5"/>
    <mergeCell ref="BR5:BR6"/>
    <mergeCell ref="BS5:BW6"/>
    <mergeCell ref="BY5:BZ5"/>
    <mergeCell ref="CF3:CN3"/>
    <mergeCell ref="CR3:CZ3"/>
    <mergeCell ref="DF3:DN3"/>
    <mergeCell ref="DR3:DZ3"/>
    <mergeCell ref="F4:N4"/>
    <mergeCell ref="R4:Z4"/>
    <mergeCell ref="AF4:AN4"/>
    <mergeCell ref="AR4:AZ4"/>
    <mergeCell ref="BF4:BN4"/>
    <mergeCell ref="BR4:BZ4"/>
    <mergeCell ref="F3:N3"/>
    <mergeCell ref="R3:Z3"/>
    <mergeCell ref="AF3:AN3"/>
    <mergeCell ref="AR3:AZ3"/>
    <mergeCell ref="BF3:BN3"/>
    <mergeCell ref="BR3:BZ3"/>
    <mergeCell ref="CF4:CN4"/>
    <mergeCell ref="CR4:CZ4"/>
    <mergeCell ref="DF4:DN4"/>
    <mergeCell ref="DR4:DZ4"/>
  </mergeCells>
  <phoneticPr fontId="1"/>
  <printOptions horizontalCentered="1" verticalCentered="1"/>
  <pageMargins left="0" right="0" top="0" bottom="0" header="0.51181102362204722" footer="0.51181102362204722"/>
  <pageSetup paperSize="9" scale="66" orientation="landscape" horizontalDpi="4294967293" verticalDpi="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L48"/>
  <sheetViews>
    <sheetView workbookViewId="0">
      <selection activeCell="H4" sqref="H4:L4"/>
    </sheetView>
  </sheetViews>
  <sheetFormatPr defaultRowHeight="13.5"/>
  <cols>
    <col min="1" max="1" width="3.625" style="263" customWidth="1"/>
    <col min="2" max="2" width="15.625" style="263" customWidth="1"/>
    <col min="3" max="3" width="20.625" style="263" customWidth="1"/>
    <col min="4" max="4" width="18.625" style="263" customWidth="1"/>
    <col min="5" max="5" width="9" style="263"/>
    <col min="6" max="7" width="10.625" style="263" customWidth="1"/>
    <col min="8" max="12" width="9" style="263"/>
    <col min="13" max="13" width="3.625" style="263" customWidth="1"/>
    <col min="14" max="256" width="9" style="263"/>
    <col min="257" max="257" width="3.625" style="263" customWidth="1"/>
    <col min="258" max="258" width="15.625" style="263" customWidth="1"/>
    <col min="259" max="259" width="20.625" style="263" customWidth="1"/>
    <col min="260" max="260" width="18.625" style="263" customWidth="1"/>
    <col min="261" max="261" width="9" style="263"/>
    <col min="262" max="263" width="10.625" style="263" customWidth="1"/>
    <col min="264" max="268" width="9" style="263"/>
    <col min="269" max="269" width="3.625" style="263" customWidth="1"/>
    <col min="270" max="512" width="9" style="263"/>
    <col min="513" max="513" width="3.625" style="263" customWidth="1"/>
    <col min="514" max="514" width="15.625" style="263" customWidth="1"/>
    <col min="515" max="515" width="20.625" style="263" customWidth="1"/>
    <col min="516" max="516" width="18.625" style="263" customWidth="1"/>
    <col min="517" max="517" width="9" style="263"/>
    <col min="518" max="519" width="10.625" style="263" customWidth="1"/>
    <col min="520" max="524" width="9" style="263"/>
    <col min="525" max="525" width="3.625" style="263" customWidth="1"/>
    <col min="526" max="768" width="9" style="263"/>
    <col min="769" max="769" width="3.625" style="263" customWidth="1"/>
    <col min="770" max="770" width="15.625" style="263" customWidth="1"/>
    <col min="771" max="771" width="20.625" style="263" customWidth="1"/>
    <col min="772" max="772" width="18.625" style="263" customWidth="1"/>
    <col min="773" max="773" width="9" style="263"/>
    <col min="774" max="775" width="10.625" style="263" customWidth="1"/>
    <col min="776" max="780" width="9" style="263"/>
    <col min="781" max="781" width="3.625" style="263" customWidth="1"/>
    <col min="782" max="1024" width="9" style="263"/>
    <col min="1025" max="1025" width="3.625" style="263" customWidth="1"/>
    <col min="1026" max="1026" width="15.625" style="263" customWidth="1"/>
    <col min="1027" max="1027" width="20.625" style="263" customWidth="1"/>
    <col min="1028" max="1028" width="18.625" style="263" customWidth="1"/>
    <col min="1029" max="1029" width="9" style="263"/>
    <col min="1030" max="1031" width="10.625" style="263" customWidth="1"/>
    <col min="1032" max="1036" width="9" style="263"/>
    <col min="1037" max="1037" width="3.625" style="263" customWidth="1"/>
    <col min="1038" max="1280" width="9" style="263"/>
    <col min="1281" max="1281" width="3.625" style="263" customWidth="1"/>
    <col min="1282" max="1282" width="15.625" style="263" customWidth="1"/>
    <col min="1283" max="1283" width="20.625" style="263" customWidth="1"/>
    <col min="1284" max="1284" width="18.625" style="263" customWidth="1"/>
    <col min="1285" max="1285" width="9" style="263"/>
    <col min="1286" max="1287" width="10.625" style="263" customWidth="1"/>
    <col min="1288" max="1292" width="9" style="263"/>
    <col min="1293" max="1293" width="3.625" style="263" customWidth="1"/>
    <col min="1294" max="1536" width="9" style="263"/>
    <col min="1537" max="1537" width="3.625" style="263" customWidth="1"/>
    <col min="1538" max="1538" width="15.625" style="263" customWidth="1"/>
    <col min="1539" max="1539" width="20.625" style="263" customWidth="1"/>
    <col min="1540" max="1540" width="18.625" style="263" customWidth="1"/>
    <col min="1541" max="1541" width="9" style="263"/>
    <col min="1542" max="1543" width="10.625" style="263" customWidth="1"/>
    <col min="1544" max="1548" width="9" style="263"/>
    <col min="1549" max="1549" width="3.625" style="263" customWidth="1"/>
    <col min="1550" max="1792" width="9" style="263"/>
    <col min="1793" max="1793" width="3.625" style="263" customWidth="1"/>
    <col min="1794" max="1794" width="15.625" style="263" customWidth="1"/>
    <col min="1795" max="1795" width="20.625" style="263" customWidth="1"/>
    <col min="1796" max="1796" width="18.625" style="263" customWidth="1"/>
    <col min="1797" max="1797" width="9" style="263"/>
    <col min="1798" max="1799" width="10.625" style="263" customWidth="1"/>
    <col min="1800" max="1804" width="9" style="263"/>
    <col min="1805" max="1805" width="3.625" style="263" customWidth="1"/>
    <col min="1806" max="2048" width="9" style="263"/>
    <col min="2049" max="2049" width="3.625" style="263" customWidth="1"/>
    <col min="2050" max="2050" width="15.625" style="263" customWidth="1"/>
    <col min="2051" max="2051" width="20.625" style="263" customWidth="1"/>
    <col min="2052" max="2052" width="18.625" style="263" customWidth="1"/>
    <col min="2053" max="2053" width="9" style="263"/>
    <col min="2054" max="2055" width="10.625" style="263" customWidth="1"/>
    <col min="2056" max="2060" width="9" style="263"/>
    <col min="2061" max="2061" width="3.625" style="263" customWidth="1"/>
    <col min="2062" max="2304" width="9" style="263"/>
    <col min="2305" max="2305" width="3.625" style="263" customWidth="1"/>
    <col min="2306" max="2306" width="15.625" style="263" customWidth="1"/>
    <col min="2307" max="2307" width="20.625" style="263" customWidth="1"/>
    <col min="2308" max="2308" width="18.625" style="263" customWidth="1"/>
    <col min="2309" max="2309" width="9" style="263"/>
    <col min="2310" max="2311" width="10.625" style="263" customWidth="1"/>
    <col min="2312" max="2316" width="9" style="263"/>
    <col min="2317" max="2317" width="3.625" style="263" customWidth="1"/>
    <col min="2318" max="2560" width="9" style="263"/>
    <col min="2561" max="2561" width="3.625" style="263" customWidth="1"/>
    <col min="2562" max="2562" width="15.625" style="263" customWidth="1"/>
    <col min="2563" max="2563" width="20.625" style="263" customWidth="1"/>
    <col min="2564" max="2564" width="18.625" style="263" customWidth="1"/>
    <col min="2565" max="2565" width="9" style="263"/>
    <col min="2566" max="2567" width="10.625" style="263" customWidth="1"/>
    <col min="2568" max="2572" width="9" style="263"/>
    <col min="2573" max="2573" width="3.625" style="263" customWidth="1"/>
    <col min="2574" max="2816" width="9" style="263"/>
    <col min="2817" max="2817" width="3.625" style="263" customWidth="1"/>
    <col min="2818" max="2818" width="15.625" style="263" customWidth="1"/>
    <col min="2819" max="2819" width="20.625" style="263" customWidth="1"/>
    <col min="2820" max="2820" width="18.625" style="263" customWidth="1"/>
    <col min="2821" max="2821" width="9" style="263"/>
    <col min="2822" max="2823" width="10.625" style="263" customWidth="1"/>
    <col min="2824" max="2828" width="9" style="263"/>
    <col min="2829" max="2829" width="3.625" style="263" customWidth="1"/>
    <col min="2830" max="3072" width="9" style="263"/>
    <col min="3073" max="3073" width="3.625" style="263" customWidth="1"/>
    <col min="3074" max="3074" width="15.625" style="263" customWidth="1"/>
    <col min="3075" max="3075" width="20.625" style="263" customWidth="1"/>
    <col min="3076" max="3076" width="18.625" style="263" customWidth="1"/>
    <col min="3077" max="3077" width="9" style="263"/>
    <col min="3078" max="3079" width="10.625" style="263" customWidth="1"/>
    <col min="3080" max="3084" width="9" style="263"/>
    <col min="3085" max="3085" width="3.625" style="263" customWidth="1"/>
    <col min="3086" max="3328" width="9" style="263"/>
    <col min="3329" max="3329" width="3.625" style="263" customWidth="1"/>
    <col min="3330" max="3330" width="15.625" style="263" customWidth="1"/>
    <col min="3331" max="3331" width="20.625" style="263" customWidth="1"/>
    <col min="3332" max="3332" width="18.625" style="263" customWidth="1"/>
    <col min="3333" max="3333" width="9" style="263"/>
    <col min="3334" max="3335" width="10.625" style="263" customWidth="1"/>
    <col min="3336" max="3340" width="9" style="263"/>
    <col min="3341" max="3341" width="3.625" style="263" customWidth="1"/>
    <col min="3342" max="3584" width="9" style="263"/>
    <col min="3585" max="3585" width="3.625" style="263" customWidth="1"/>
    <col min="3586" max="3586" width="15.625" style="263" customWidth="1"/>
    <col min="3587" max="3587" width="20.625" style="263" customWidth="1"/>
    <col min="3588" max="3588" width="18.625" style="263" customWidth="1"/>
    <col min="3589" max="3589" width="9" style="263"/>
    <col min="3590" max="3591" width="10.625" style="263" customWidth="1"/>
    <col min="3592" max="3596" width="9" style="263"/>
    <col min="3597" max="3597" width="3.625" style="263" customWidth="1"/>
    <col min="3598" max="3840" width="9" style="263"/>
    <col min="3841" max="3841" width="3.625" style="263" customWidth="1"/>
    <col min="3842" max="3842" width="15.625" style="263" customWidth="1"/>
    <col min="3843" max="3843" width="20.625" style="263" customWidth="1"/>
    <col min="3844" max="3844" width="18.625" style="263" customWidth="1"/>
    <col min="3845" max="3845" width="9" style="263"/>
    <col min="3846" max="3847" width="10.625" style="263" customWidth="1"/>
    <col min="3848" max="3852" width="9" style="263"/>
    <col min="3853" max="3853" width="3.625" style="263" customWidth="1"/>
    <col min="3854" max="4096" width="9" style="263"/>
    <col min="4097" max="4097" width="3.625" style="263" customWidth="1"/>
    <col min="4098" max="4098" width="15.625" style="263" customWidth="1"/>
    <col min="4099" max="4099" width="20.625" style="263" customWidth="1"/>
    <col min="4100" max="4100" width="18.625" style="263" customWidth="1"/>
    <col min="4101" max="4101" width="9" style="263"/>
    <col min="4102" max="4103" width="10.625" style="263" customWidth="1"/>
    <col min="4104" max="4108" width="9" style="263"/>
    <col min="4109" max="4109" width="3.625" style="263" customWidth="1"/>
    <col min="4110" max="4352" width="9" style="263"/>
    <col min="4353" max="4353" width="3.625" style="263" customWidth="1"/>
    <col min="4354" max="4354" width="15.625" style="263" customWidth="1"/>
    <col min="4355" max="4355" width="20.625" style="263" customWidth="1"/>
    <col min="4356" max="4356" width="18.625" style="263" customWidth="1"/>
    <col min="4357" max="4357" width="9" style="263"/>
    <col min="4358" max="4359" width="10.625" style="263" customWidth="1"/>
    <col min="4360" max="4364" width="9" style="263"/>
    <col min="4365" max="4365" width="3.625" style="263" customWidth="1"/>
    <col min="4366" max="4608" width="9" style="263"/>
    <col min="4609" max="4609" width="3.625" style="263" customWidth="1"/>
    <col min="4610" max="4610" width="15.625" style="263" customWidth="1"/>
    <col min="4611" max="4611" width="20.625" style="263" customWidth="1"/>
    <col min="4612" max="4612" width="18.625" style="263" customWidth="1"/>
    <col min="4613" max="4613" width="9" style="263"/>
    <col min="4614" max="4615" width="10.625" style="263" customWidth="1"/>
    <col min="4616" max="4620" width="9" style="263"/>
    <col min="4621" max="4621" width="3.625" style="263" customWidth="1"/>
    <col min="4622" max="4864" width="9" style="263"/>
    <col min="4865" max="4865" width="3.625" style="263" customWidth="1"/>
    <col min="4866" max="4866" width="15.625" style="263" customWidth="1"/>
    <col min="4867" max="4867" width="20.625" style="263" customWidth="1"/>
    <col min="4868" max="4868" width="18.625" style="263" customWidth="1"/>
    <col min="4869" max="4869" width="9" style="263"/>
    <col min="4870" max="4871" width="10.625" style="263" customWidth="1"/>
    <col min="4872" max="4876" width="9" style="263"/>
    <col min="4877" max="4877" width="3.625" style="263" customWidth="1"/>
    <col min="4878" max="5120" width="9" style="263"/>
    <col min="5121" max="5121" width="3.625" style="263" customWidth="1"/>
    <col min="5122" max="5122" width="15.625" style="263" customWidth="1"/>
    <col min="5123" max="5123" width="20.625" style="263" customWidth="1"/>
    <col min="5124" max="5124" width="18.625" style="263" customWidth="1"/>
    <col min="5125" max="5125" width="9" style="263"/>
    <col min="5126" max="5127" width="10.625" style="263" customWidth="1"/>
    <col min="5128" max="5132" width="9" style="263"/>
    <col min="5133" max="5133" width="3.625" style="263" customWidth="1"/>
    <col min="5134" max="5376" width="9" style="263"/>
    <col min="5377" max="5377" width="3.625" style="263" customWidth="1"/>
    <col min="5378" max="5378" width="15.625" style="263" customWidth="1"/>
    <col min="5379" max="5379" width="20.625" style="263" customWidth="1"/>
    <col min="5380" max="5380" width="18.625" style="263" customWidth="1"/>
    <col min="5381" max="5381" width="9" style="263"/>
    <col min="5382" max="5383" width="10.625" style="263" customWidth="1"/>
    <col min="5384" max="5388" width="9" style="263"/>
    <col min="5389" max="5389" width="3.625" style="263" customWidth="1"/>
    <col min="5390" max="5632" width="9" style="263"/>
    <col min="5633" max="5633" width="3.625" style="263" customWidth="1"/>
    <col min="5634" max="5634" width="15.625" style="263" customWidth="1"/>
    <col min="5635" max="5635" width="20.625" style="263" customWidth="1"/>
    <col min="5636" max="5636" width="18.625" style="263" customWidth="1"/>
    <col min="5637" max="5637" width="9" style="263"/>
    <col min="5638" max="5639" width="10.625" style="263" customWidth="1"/>
    <col min="5640" max="5644" width="9" style="263"/>
    <col min="5645" max="5645" width="3.625" style="263" customWidth="1"/>
    <col min="5646" max="5888" width="9" style="263"/>
    <col min="5889" max="5889" width="3.625" style="263" customWidth="1"/>
    <col min="5890" max="5890" width="15.625" style="263" customWidth="1"/>
    <col min="5891" max="5891" width="20.625" style="263" customWidth="1"/>
    <col min="5892" max="5892" width="18.625" style="263" customWidth="1"/>
    <col min="5893" max="5893" width="9" style="263"/>
    <col min="5894" max="5895" width="10.625" style="263" customWidth="1"/>
    <col min="5896" max="5900" width="9" style="263"/>
    <col min="5901" max="5901" width="3.625" style="263" customWidth="1"/>
    <col min="5902" max="6144" width="9" style="263"/>
    <col min="6145" max="6145" width="3.625" style="263" customWidth="1"/>
    <col min="6146" max="6146" width="15.625" style="263" customWidth="1"/>
    <col min="6147" max="6147" width="20.625" style="263" customWidth="1"/>
    <col min="6148" max="6148" width="18.625" style="263" customWidth="1"/>
    <col min="6149" max="6149" width="9" style="263"/>
    <col min="6150" max="6151" width="10.625" style="263" customWidth="1"/>
    <col min="6152" max="6156" width="9" style="263"/>
    <col min="6157" max="6157" width="3.625" style="263" customWidth="1"/>
    <col min="6158" max="6400" width="9" style="263"/>
    <col min="6401" max="6401" width="3.625" style="263" customWidth="1"/>
    <col min="6402" max="6402" width="15.625" style="263" customWidth="1"/>
    <col min="6403" max="6403" width="20.625" style="263" customWidth="1"/>
    <col min="6404" max="6404" width="18.625" style="263" customWidth="1"/>
    <col min="6405" max="6405" width="9" style="263"/>
    <col min="6406" max="6407" width="10.625" style="263" customWidth="1"/>
    <col min="6408" max="6412" width="9" style="263"/>
    <col min="6413" max="6413" width="3.625" style="263" customWidth="1"/>
    <col min="6414" max="6656" width="9" style="263"/>
    <col min="6657" max="6657" width="3.625" style="263" customWidth="1"/>
    <col min="6658" max="6658" width="15.625" style="263" customWidth="1"/>
    <col min="6659" max="6659" width="20.625" style="263" customWidth="1"/>
    <col min="6660" max="6660" width="18.625" style="263" customWidth="1"/>
    <col min="6661" max="6661" width="9" style="263"/>
    <col min="6662" max="6663" width="10.625" style="263" customWidth="1"/>
    <col min="6664" max="6668" width="9" style="263"/>
    <col min="6669" max="6669" width="3.625" style="263" customWidth="1"/>
    <col min="6670" max="6912" width="9" style="263"/>
    <col min="6913" max="6913" width="3.625" style="263" customWidth="1"/>
    <col min="6914" max="6914" width="15.625" style="263" customWidth="1"/>
    <col min="6915" max="6915" width="20.625" style="263" customWidth="1"/>
    <col min="6916" max="6916" width="18.625" style="263" customWidth="1"/>
    <col min="6917" max="6917" width="9" style="263"/>
    <col min="6918" max="6919" width="10.625" style="263" customWidth="1"/>
    <col min="6920" max="6924" width="9" style="263"/>
    <col min="6925" max="6925" width="3.625" style="263" customWidth="1"/>
    <col min="6926" max="7168" width="9" style="263"/>
    <col min="7169" max="7169" width="3.625" style="263" customWidth="1"/>
    <col min="7170" max="7170" width="15.625" style="263" customWidth="1"/>
    <col min="7171" max="7171" width="20.625" style="263" customWidth="1"/>
    <col min="7172" max="7172" width="18.625" style="263" customWidth="1"/>
    <col min="7173" max="7173" width="9" style="263"/>
    <col min="7174" max="7175" width="10.625" style="263" customWidth="1"/>
    <col min="7176" max="7180" width="9" style="263"/>
    <col min="7181" max="7181" width="3.625" style="263" customWidth="1"/>
    <col min="7182" max="7424" width="9" style="263"/>
    <col min="7425" max="7425" width="3.625" style="263" customWidth="1"/>
    <col min="7426" max="7426" width="15.625" style="263" customWidth="1"/>
    <col min="7427" max="7427" width="20.625" style="263" customWidth="1"/>
    <col min="7428" max="7428" width="18.625" style="263" customWidth="1"/>
    <col min="7429" max="7429" width="9" style="263"/>
    <col min="7430" max="7431" width="10.625" style="263" customWidth="1"/>
    <col min="7432" max="7436" width="9" style="263"/>
    <col min="7437" max="7437" width="3.625" style="263" customWidth="1"/>
    <col min="7438" max="7680" width="9" style="263"/>
    <col min="7681" max="7681" width="3.625" style="263" customWidth="1"/>
    <col min="7682" max="7682" width="15.625" style="263" customWidth="1"/>
    <col min="7683" max="7683" width="20.625" style="263" customWidth="1"/>
    <col min="7684" max="7684" width="18.625" style="263" customWidth="1"/>
    <col min="7685" max="7685" width="9" style="263"/>
    <col min="7686" max="7687" width="10.625" style="263" customWidth="1"/>
    <col min="7688" max="7692" width="9" style="263"/>
    <col min="7693" max="7693" width="3.625" style="263" customWidth="1"/>
    <col min="7694" max="7936" width="9" style="263"/>
    <col min="7937" max="7937" width="3.625" style="263" customWidth="1"/>
    <col min="7938" max="7938" width="15.625" style="263" customWidth="1"/>
    <col min="7939" max="7939" width="20.625" style="263" customWidth="1"/>
    <col min="7940" max="7940" width="18.625" style="263" customWidth="1"/>
    <col min="7941" max="7941" width="9" style="263"/>
    <col min="7942" max="7943" width="10.625" style="263" customWidth="1"/>
    <col min="7944" max="7948" width="9" style="263"/>
    <col min="7949" max="7949" width="3.625" style="263" customWidth="1"/>
    <col min="7950" max="8192" width="9" style="263"/>
    <col min="8193" max="8193" width="3.625" style="263" customWidth="1"/>
    <col min="8194" max="8194" width="15.625" style="263" customWidth="1"/>
    <col min="8195" max="8195" width="20.625" style="263" customWidth="1"/>
    <col min="8196" max="8196" width="18.625" style="263" customWidth="1"/>
    <col min="8197" max="8197" width="9" style="263"/>
    <col min="8198" max="8199" width="10.625" style="263" customWidth="1"/>
    <col min="8200" max="8204" width="9" style="263"/>
    <col min="8205" max="8205" width="3.625" style="263" customWidth="1"/>
    <col min="8206" max="8448" width="9" style="263"/>
    <col min="8449" max="8449" width="3.625" style="263" customWidth="1"/>
    <col min="8450" max="8450" width="15.625" style="263" customWidth="1"/>
    <col min="8451" max="8451" width="20.625" style="263" customWidth="1"/>
    <col min="8452" max="8452" width="18.625" style="263" customWidth="1"/>
    <col min="8453" max="8453" width="9" style="263"/>
    <col min="8454" max="8455" width="10.625" style="263" customWidth="1"/>
    <col min="8456" max="8460" width="9" style="263"/>
    <col min="8461" max="8461" width="3.625" style="263" customWidth="1"/>
    <col min="8462" max="8704" width="9" style="263"/>
    <col min="8705" max="8705" width="3.625" style="263" customWidth="1"/>
    <col min="8706" max="8706" width="15.625" style="263" customWidth="1"/>
    <col min="8707" max="8707" width="20.625" style="263" customWidth="1"/>
    <col min="8708" max="8708" width="18.625" style="263" customWidth="1"/>
    <col min="8709" max="8709" width="9" style="263"/>
    <col min="8710" max="8711" width="10.625" style="263" customWidth="1"/>
    <col min="8712" max="8716" width="9" style="263"/>
    <col min="8717" max="8717" width="3.625" style="263" customWidth="1"/>
    <col min="8718" max="8960" width="9" style="263"/>
    <col min="8961" max="8961" width="3.625" style="263" customWidth="1"/>
    <col min="8962" max="8962" width="15.625" style="263" customWidth="1"/>
    <col min="8963" max="8963" width="20.625" style="263" customWidth="1"/>
    <col min="8964" max="8964" width="18.625" style="263" customWidth="1"/>
    <col min="8965" max="8965" width="9" style="263"/>
    <col min="8966" max="8967" width="10.625" style="263" customWidth="1"/>
    <col min="8968" max="8972" width="9" style="263"/>
    <col min="8973" max="8973" width="3.625" style="263" customWidth="1"/>
    <col min="8974" max="9216" width="9" style="263"/>
    <col min="9217" max="9217" width="3.625" style="263" customWidth="1"/>
    <col min="9218" max="9218" width="15.625" style="263" customWidth="1"/>
    <col min="9219" max="9219" width="20.625" style="263" customWidth="1"/>
    <col min="9220" max="9220" width="18.625" style="263" customWidth="1"/>
    <col min="9221" max="9221" width="9" style="263"/>
    <col min="9222" max="9223" width="10.625" style="263" customWidth="1"/>
    <col min="9224" max="9228" width="9" style="263"/>
    <col min="9229" max="9229" width="3.625" style="263" customWidth="1"/>
    <col min="9230" max="9472" width="9" style="263"/>
    <col min="9473" max="9473" width="3.625" style="263" customWidth="1"/>
    <col min="9474" max="9474" width="15.625" style="263" customWidth="1"/>
    <col min="9475" max="9475" width="20.625" style="263" customWidth="1"/>
    <col min="9476" max="9476" width="18.625" style="263" customWidth="1"/>
    <col min="9477" max="9477" width="9" style="263"/>
    <col min="9478" max="9479" width="10.625" style="263" customWidth="1"/>
    <col min="9480" max="9484" width="9" style="263"/>
    <col min="9485" max="9485" width="3.625" style="263" customWidth="1"/>
    <col min="9486" max="9728" width="9" style="263"/>
    <col min="9729" max="9729" width="3.625" style="263" customWidth="1"/>
    <col min="9730" max="9730" width="15.625" style="263" customWidth="1"/>
    <col min="9731" max="9731" width="20.625" style="263" customWidth="1"/>
    <col min="9732" max="9732" width="18.625" style="263" customWidth="1"/>
    <col min="9733" max="9733" width="9" style="263"/>
    <col min="9734" max="9735" width="10.625" style="263" customWidth="1"/>
    <col min="9736" max="9740" width="9" style="263"/>
    <col min="9741" max="9741" width="3.625" style="263" customWidth="1"/>
    <col min="9742" max="9984" width="9" style="263"/>
    <col min="9985" max="9985" width="3.625" style="263" customWidth="1"/>
    <col min="9986" max="9986" width="15.625" style="263" customWidth="1"/>
    <col min="9987" max="9987" width="20.625" style="263" customWidth="1"/>
    <col min="9988" max="9988" width="18.625" style="263" customWidth="1"/>
    <col min="9989" max="9989" width="9" style="263"/>
    <col min="9990" max="9991" width="10.625" style="263" customWidth="1"/>
    <col min="9992" max="9996" width="9" style="263"/>
    <col min="9997" max="9997" width="3.625" style="263" customWidth="1"/>
    <col min="9998" max="10240" width="9" style="263"/>
    <col min="10241" max="10241" width="3.625" style="263" customWidth="1"/>
    <col min="10242" max="10242" width="15.625" style="263" customWidth="1"/>
    <col min="10243" max="10243" width="20.625" style="263" customWidth="1"/>
    <col min="10244" max="10244" width="18.625" style="263" customWidth="1"/>
    <col min="10245" max="10245" width="9" style="263"/>
    <col min="10246" max="10247" width="10.625" style="263" customWidth="1"/>
    <col min="10248" max="10252" width="9" style="263"/>
    <col min="10253" max="10253" width="3.625" style="263" customWidth="1"/>
    <col min="10254" max="10496" width="9" style="263"/>
    <col min="10497" max="10497" width="3.625" style="263" customWidth="1"/>
    <col min="10498" max="10498" width="15.625" style="263" customWidth="1"/>
    <col min="10499" max="10499" width="20.625" style="263" customWidth="1"/>
    <col min="10500" max="10500" width="18.625" style="263" customWidth="1"/>
    <col min="10501" max="10501" width="9" style="263"/>
    <col min="10502" max="10503" width="10.625" style="263" customWidth="1"/>
    <col min="10504" max="10508" width="9" style="263"/>
    <col min="10509" max="10509" width="3.625" style="263" customWidth="1"/>
    <col min="10510" max="10752" width="9" style="263"/>
    <col min="10753" max="10753" width="3.625" style="263" customWidth="1"/>
    <col min="10754" max="10754" width="15.625" style="263" customWidth="1"/>
    <col min="10755" max="10755" width="20.625" style="263" customWidth="1"/>
    <col min="10756" max="10756" width="18.625" style="263" customWidth="1"/>
    <col min="10757" max="10757" width="9" style="263"/>
    <col min="10758" max="10759" width="10.625" style="263" customWidth="1"/>
    <col min="10760" max="10764" width="9" style="263"/>
    <col min="10765" max="10765" width="3.625" style="263" customWidth="1"/>
    <col min="10766" max="11008" width="9" style="263"/>
    <col min="11009" max="11009" width="3.625" style="263" customWidth="1"/>
    <col min="11010" max="11010" width="15.625" style="263" customWidth="1"/>
    <col min="11011" max="11011" width="20.625" style="263" customWidth="1"/>
    <col min="11012" max="11012" width="18.625" style="263" customWidth="1"/>
    <col min="11013" max="11013" width="9" style="263"/>
    <col min="11014" max="11015" width="10.625" style="263" customWidth="1"/>
    <col min="11016" max="11020" width="9" style="263"/>
    <col min="11021" max="11021" width="3.625" style="263" customWidth="1"/>
    <col min="11022" max="11264" width="9" style="263"/>
    <col min="11265" max="11265" width="3.625" style="263" customWidth="1"/>
    <col min="11266" max="11266" width="15.625" style="263" customWidth="1"/>
    <col min="11267" max="11267" width="20.625" style="263" customWidth="1"/>
    <col min="11268" max="11268" width="18.625" style="263" customWidth="1"/>
    <col min="11269" max="11269" width="9" style="263"/>
    <col min="11270" max="11271" width="10.625" style="263" customWidth="1"/>
    <col min="11272" max="11276" width="9" style="263"/>
    <col min="11277" max="11277" width="3.625" style="263" customWidth="1"/>
    <col min="11278" max="11520" width="9" style="263"/>
    <col min="11521" max="11521" width="3.625" style="263" customWidth="1"/>
    <col min="11522" max="11522" width="15.625" style="263" customWidth="1"/>
    <col min="11523" max="11523" width="20.625" style="263" customWidth="1"/>
    <col min="11524" max="11524" width="18.625" style="263" customWidth="1"/>
    <col min="11525" max="11525" width="9" style="263"/>
    <col min="11526" max="11527" width="10.625" style="263" customWidth="1"/>
    <col min="11528" max="11532" width="9" style="263"/>
    <col min="11533" max="11533" width="3.625" style="263" customWidth="1"/>
    <col min="11534" max="11776" width="9" style="263"/>
    <col min="11777" max="11777" width="3.625" style="263" customWidth="1"/>
    <col min="11778" max="11778" width="15.625" style="263" customWidth="1"/>
    <col min="11779" max="11779" width="20.625" style="263" customWidth="1"/>
    <col min="11780" max="11780" width="18.625" style="263" customWidth="1"/>
    <col min="11781" max="11781" width="9" style="263"/>
    <col min="11782" max="11783" width="10.625" style="263" customWidth="1"/>
    <col min="11784" max="11788" width="9" style="263"/>
    <col min="11789" max="11789" width="3.625" style="263" customWidth="1"/>
    <col min="11790" max="12032" width="9" style="263"/>
    <col min="12033" max="12033" width="3.625" style="263" customWidth="1"/>
    <col min="12034" max="12034" width="15.625" style="263" customWidth="1"/>
    <col min="12035" max="12035" width="20.625" style="263" customWidth="1"/>
    <col min="12036" max="12036" width="18.625" style="263" customWidth="1"/>
    <col min="12037" max="12037" width="9" style="263"/>
    <col min="12038" max="12039" width="10.625" style="263" customWidth="1"/>
    <col min="12040" max="12044" width="9" style="263"/>
    <col min="12045" max="12045" width="3.625" style="263" customWidth="1"/>
    <col min="12046" max="12288" width="9" style="263"/>
    <col min="12289" max="12289" width="3.625" style="263" customWidth="1"/>
    <col min="12290" max="12290" width="15.625" style="263" customWidth="1"/>
    <col min="12291" max="12291" width="20.625" style="263" customWidth="1"/>
    <col min="12292" max="12292" width="18.625" style="263" customWidth="1"/>
    <col min="12293" max="12293" width="9" style="263"/>
    <col min="12294" max="12295" width="10.625" style="263" customWidth="1"/>
    <col min="12296" max="12300" width="9" style="263"/>
    <col min="12301" max="12301" width="3.625" style="263" customWidth="1"/>
    <col min="12302" max="12544" width="9" style="263"/>
    <col min="12545" max="12545" width="3.625" style="263" customWidth="1"/>
    <col min="12546" max="12546" width="15.625" style="263" customWidth="1"/>
    <col min="12547" max="12547" width="20.625" style="263" customWidth="1"/>
    <col min="12548" max="12548" width="18.625" style="263" customWidth="1"/>
    <col min="12549" max="12549" width="9" style="263"/>
    <col min="12550" max="12551" width="10.625" style="263" customWidth="1"/>
    <col min="12552" max="12556" width="9" style="263"/>
    <col min="12557" max="12557" width="3.625" style="263" customWidth="1"/>
    <col min="12558" max="12800" width="9" style="263"/>
    <col min="12801" max="12801" width="3.625" style="263" customWidth="1"/>
    <col min="12802" max="12802" width="15.625" style="263" customWidth="1"/>
    <col min="12803" max="12803" width="20.625" style="263" customWidth="1"/>
    <col min="12804" max="12804" width="18.625" style="263" customWidth="1"/>
    <col min="12805" max="12805" width="9" style="263"/>
    <col min="12806" max="12807" width="10.625" style="263" customWidth="1"/>
    <col min="12808" max="12812" width="9" style="263"/>
    <col min="12813" max="12813" width="3.625" style="263" customWidth="1"/>
    <col min="12814" max="13056" width="9" style="263"/>
    <col min="13057" max="13057" width="3.625" style="263" customWidth="1"/>
    <col min="13058" max="13058" width="15.625" style="263" customWidth="1"/>
    <col min="13059" max="13059" width="20.625" style="263" customWidth="1"/>
    <col min="13060" max="13060" width="18.625" style="263" customWidth="1"/>
    <col min="13061" max="13061" width="9" style="263"/>
    <col min="13062" max="13063" width="10.625" style="263" customWidth="1"/>
    <col min="13064" max="13068" width="9" style="263"/>
    <col min="13069" max="13069" width="3.625" style="263" customWidth="1"/>
    <col min="13070" max="13312" width="9" style="263"/>
    <col min="13313" max="13313" width="3.625" style="263" customWidth="1"/>
    <col min="13314" max="13314" width="15.625" style="263" customWidth="1"/>
    <col min="13315" max="13315" width="20.625" style="263" customWidth="1"/>
    <col min="13316" max="13316" width="18.625" style="263" customWidth="1"/>
    <col min="13317" max="13317" width="9" style="263"/>
    <col min="13318" max="13319" width="10.625" style="263" customWidth="1"/>
    <col min="13320" max="13324" width="9" style="263"/>
    <col min="13325" max="13325" width="3.625" style="263" customWidth="1"/>
    <col min="13326" max="13568" width="9" style="263"/>
    <col min="13569" max="13569" width="3.625" style="263" customWidth="1"/>
    <col min="13570" max="13570" width="15.625" style="263" customWidth="1"/>
    <col min="13571" max="13571" width="20.625" style="263" customWidth="1"/>
    <col min="13572" max="13572" width="18.625" style="263" customWidth="1"/>
    <col min="13573" max="13573" width="9" style="263"/>
    <col min="13574" max="13575" width="10.625" style="263" customWidth="1"/>
    <col min="13576" max="13580" width="9" style="263"/>
    <col min="13581" max="13581" width="3.625" style="263" customWidth="1"/>
    <col min="13582" max="13824" width="9" style="263"/>
    <col min="13825" max="13825" width="3.625" style="263" customWidth="1"/>
    <col min="13826" max="13826" width="15.625" style="263" customWidth="1"/>
    <col min="13827" max="13827" width="20.625" style="263" customWidth="1"/>
    <col min="13828" max="13828" width="18.625" style="263" customWidth="1"/>
    <col min="13829" max="13829" width="9" style="263"/>
    <col min="13830" max="13831" width="10.625" style="263" customWidth="1"/>
    <col min="13832" max="13836" width="9" style="263"/>
    <col min="13837" max="13837" width="3.625" style="263" customWidth="1"/>
    <col min="13838" max="14080" width="9" style="263"/>
    <col min="14081" max="14081" width="3.625" style="263" customWidth="1"/>
    <col min="14082" max="14082" width="15.625" style="263" customWidth="1"/>
    <col min="14083" max="14083" width="20.625" style="263" customWidth="1"/>
    <col min="14084" max="14084" width="18.625" style="263" customWidth="1"/>
    <col min="14085" max="14085" width="9" style="263"/>
    <col min="14086" max="14087" width="10.625" style="263" customWidth="1"/>
    <col min="14088" max="14092" width="9" style="263"/>
    <col min="14093" max="14093" width="3.625" style="263" customWidth="1"/>
    <col min="14094" max="14336" width="9" style="263"/>
    <col min="14337" max="14337" width="3.625" style="263" customWidth="1"/>
    <col min="14338" max="14338" width="15.625" style="263" customWidth="1"/>
    <col min="14339" max="14339" width="20.625" style="263" customWidth="1"/>
    <col min="14340" max="14340" width="18.625" style="263" customWidth="1"/>
    <col min="14341" max="14341" width="9" style="263"/>
    <col min="14342" max="14343" width="10.625" style="263" customWidth="1"/>
    <col min="14344" max="14348" width="9" style="263"/>
    <col min="14349" max="14349" width="3.625" style="263" customWidth="1"/>
    <col min="14350" max="14592" width="9" style="263"/>
    <col min="14593" max="14593" width="3.625" style="263" customWidth="1"/>
    <col min="14594" max="14594" width="15.625" style="263" customWidth="1"/>
    <col min="14595" max="14595" width="20.625" style="263" customWidth="1"/>
    <col min="14596" max="14596" width="18.625" style="263" customWidth="1"/>
    <col min="14597" max="14597" width="9" style="263"/>
    <col min="14598" max="14599" width="10.625" style="263" customWidth="1"/>
    <col min="14600" max="14604" width="9" style="263"/>
    <col min="14605" max="14605" width="3.625" style="263" customWidth="1"/>
    <col min="14606" max="14848" width="9" style="263"/>
    <col min="14849" max="14849" width="3.625" style="263" customWidth="1"/>
    <col min="14850" max="14850" width="15.625" style="263" customWidth="1"/>
    <col min="14851" max="14851" width="20.625" style="263" customWidth="1"/>
    <col min="14852" max="14852" width="18.625" style="263" customWidth="1"/>
    <col min="14853" max="14853" width="9" style="263"/>
    <col min="14854" max="14855" width="10.625" style="263" customWidth="1"/>
    <col min="14856" max="14860" width="9" style="263"/>
    <col min="14861" max="14861" width="3.625" style="263" customWidth="1"/>
    <col min="14862" max="15104" width="9" style="263"/>
    <col min="15105" max="15105" width="3.625" style="263" customWidth="1"/>
    <col min="15106" max="15106" width="15.625" style="263" customWidth="1"/>
    <col min="15107" max="15107" width="20.625" style="263" customWidth="1"/>
    <col min="15108" max="15108" width="18.625" style="263" customWidth="1"/>
    <col min="15109" max="15109" width="9" style="263"/>
    <col min="15110" max="15111" width="10.625" style="263" customWidth="1"/>
    <col min="15112" max="15116" width="9" style="263"/>
    <col min="15117" max="15117" width="3.625" style="263" customWidth="1"/>
    <col min="15118" max="15360" width="9" style="263"/>
    <col min="15361" max="15361" width="3.625" style="263" customWidth="1"/>
    <col min="15362" max="15362" width="15.625" style="263" customWidth="1"/>
    <col min="15363" max="15363" width="20.625" style="263" customWidth="1"/>
    <col min="15364" max="15364" width="18.625" style="263" customWidth="1"/>
    <col min="15365" max="15365" width="9" style="263"/>
    <col min="15366" max="15367" width="10.625" style="263" customWidth="1"/>
    <col min="15368" max="15372" width="9" style="263"/>
    <col min="15373" max="15373" width="3.625" style="263" customWidth="1"/>
    <col min="15374" max="15616" width="9" style="263"/>
    <col min="15617" max="15617" width="3.625" style="263" customWidth="1"/>
    <col min="15618" max="15618" width="15.625" style="263" customWidth="1"/>
    <col min="15619" max="15619" width="20.625" style="263" customWidth="1"/>
    <col min="15620" max="15620" width="18.625" style="263" customWidth="1"/>
    <col min="15621" max="15621" width="9" style="263"/>
    <col min="15622" max="15623" width="10.625" style="263" customWidth="1"/>
    <col min="15624" max="15628" width="9" style="263"/>
    <col min="15629" max="15629" width="3.625" style="263" customWidth="1"/>
    <col min="15630" max="15872" width="9" style="263"/>
    <col min="15873" max="15873" width="3.625" style="263" customWidth="1"/>
    <col min="15874" max="15874" width="15.625" style="263" customWidth="1"/>
    <col min="15875" max="15875" width="20.625" style="263" customWidth="1"/>
    <col min="15876" max="15876" width="18.625" style="263" customWidth="1"/>
    <col min="15877" max="15877" width="9" style="263"/>
    <col min="15878" max="15879" width="10.625" style="263" customWidth="1"/>
    <col min="15880" max="15884" width="9" style="263"/>
    <col min="15885" max="15885" width="3.625" style="263" customWidth="1"/>
    <col min="15886" max="16128" width="9" style="263"/>
    <col min="16129" max="16129" width="3.625" style="263" customWidth="1"/>
    <col min="16130" max="16130" width="15.625" style="263" customWidth="1"/>
    <col min="16131" max="16131" width="20.625" style="263" customWidth="1"/>
    <col min="16132" max="16132" width="18.625" style="263" customWidth="1"/>
    <col min="16133" max="16133" width="9" style="263"/>
    <col min="16134" max="16135" width="10.625" style="263" customWidth="1"/>
    <col min="16136" max="16140" width="9" style="263"/>
    <col min="16141" max="16141" width="3.625" style="263" customWidth="1"/>
    <col min="16142" max="16384" width="9" style="263"/>
  </cols>
  <sheetData>
    <row r="1" spans="2:12" ht="24.95" customHeight="1">
      <c r="B1" s="625" t="s">
        <v>245</v>
      </c>
      <c r="C1" s="625"/>
      <c r="D1" s="625"/>
      <c r="E1" s="625"/>
      <c r="F1" s="625"/>
      <c r="G1" s="625"/>
      <c r="H1" s="625"/>
      <c r="I1" s="625"/>
      <c r="J1" s="625"/>
      <c r="K1" s="625"/>
      <c r="L1" s="625"/>
    </row>
    <row r="2" spans="2:12" ht="24.95" customHeight="1" thickBot="1">
      <c r="B2" s="625" t="s">
        <v>246</v>
      </c>
      <c r="C2" s="625"/>
      <c r="D2" s="625"/>
      <c r="E2" s="625"/>
      <c r="F2" s="625"/>
      <c r="G2" s="625"/>
      <c r="H2" s="625"/>
      <c r="I2" s="625"/>
      <c r="J2" s="625"/>
      <c r="K2" s="625"/>
      <c r="L2" s="625"/>
    </row>
    <row r="3" spans="2:12" ht="20.100000000000001" customHeight="1">
      <c r="B3" s="264" t="s">
        <v>247</v>
      </c>
      <c r="C3" s="265" t="s">
        <v>248</v>
      </c>
      <c r="D3" s="265" t="s">
        <v>249</v>
      </c>
      <c r="E3" s="265" t="s">
        <v>250</v>
      </c>
      <c r="F3" s="265" t="s">
        <v>251</v>
      </c>
      <c r="G3" s="265" t="s">
        <v>252</v>
      </c>
      <c r="H3" s="626" t="s">
        <v>253</v>
      </c>
      <c r="I3" s="626"/>
      <c r="J3" s="626"/>
      <c r="K3" s="626"/>
      <c r="L3" s="627"/>
    </row>
    <row r="4" spans="2:12" ht="20.100000000000001" customHeight="1">
      <c r="B4" s="266" t="s">
        <v>254</v>
      </c>
      <c r="C4" s="267" t="s">
        <v>255</v>
      </c>
      <c r="D4" s="267" t="s">
        <v>256</v>
      </c>
      <c r="E4" s="267">
        <v>16</v>
      </c>
      <c r="F4" s="267" t="s">
        <v>257</v>
      </c>
      <c r="G4" s="267" t="s">
        <v>258</v>
      </c>
      <c r="H4" s="628" t="s">
        <v>259</v>
      </c>
      <c r="I4" s="629"/>
      <c r="J4" s="629"/>
      <c r="K4" s="629"/>
      <c r="L4" s="630"/>
    </row>
    <row r="5" spans="2:12" ht="20.100000000000001" customHeight="1">
      <c r="B5" s="266"/>
      <c r="C5" s="267"/>
      <c r="D5" s="267"/>
      <c r="E5" s="267"/>
      <c r="F5" s="267"/>
      <c r="G5" s="267"/>
      <c r="H5" s="628"/>
      <c r="I5" s="629"/>
      <c r="J5" s="629"/>
      <c r="K5" s="629"/>
      <c r="L5" s="630"/>
    </row>
    <row r="6" spans="2:12" ht="20.100000000000001" customHeight="1">
      <c r="B6" s="266"/>
      <c r="C6" s="267"/>
      <c r="D6" s="267"/>
      <c r="E6" s="267"/>
      <c r="F6" s="267"/>
      <c r="G6" s="267"/>
      <c r="H6" s="628"/>
      <c r="I6" s="629"/>
      <c r="J6" s="629"/>
      <c r="K6" s="629"/>
      <c r="L6" s="630"/>
    </row>
    <row r="7" spans="2:12" ht="20.100000000000001" customHeight="1">
      <c r="B7" s="268"/>
      <c r="C7" s="267"/>
      <c r="D7" s="267"/>
      <c r="E7" s="267"/>
      <c r="F7" s="267"/>
      <c r="G7" s="267"/>
      <c r="H7" s="623"/>
      <c r="I7" s="623"/>
      <c r="J7" s="623"/>
      <c r="K7" s="623"/>
      <c r="L7" s="624"/>
    </row>
    <row r="8" spans="2:12" ht="20.100000000000001" customHeight="1">
      <c r="B8" s="268"/>
      <c r="C8" s="267"/>
      <c r="D8" s="269"/>
      <c r="E8" s="269"/>
      <c r="F8" s="269"/>
      <c r="G8" s="269"/>
      <c r="H8" s="623"/>
      <c r="I8" s="623"/>
      <c r="J8" s="623"/>
      <c r="K8" s="623"/>
      <c r="L8" s="624"/>
    </row>
    <row r="9" spans="2:12" ht="20.100000000000001" customHeight="1">
      <c r="B9" s="268"/>
      <c r="C9" s="267"/>
      <c r="D9" s="269"/>
      <c r="E9" s="269"/>
      <c r="F9" s="269"/>
      <c r="G9" s="269"/>
      <c r="H9" s="623"/>
      <c r="I9" s="623"/>
      <c r="J9" s="623"/>
      <c r="K9" s="623"/>
      <c r="L9" s="624"/>
    </row>
    <row r="10" spans="2:12" ht="20.100000000000001" customHeight="1">
      <c r="B10" s="268"/>
      <c r="C10" s="267"/>
      <c r="D10" s="269"/>
      <c r="E10" s="269"/>
      <c r="F10" s="269"/>
      <c r="G10" s="269"/>
      <c r="H10" s="623"/>
      <c r="I10" s="623"/>
      <c r="J10" s="623"/>
      <c r="K10" s="623"/>
      <c r="L10" s="624"/>
    </row>
    <row r="11" spans="2:12" ht="20.100000000000001" customHeight="1">
      <c r="B11" s="268"/>
      <c r="C11" s="267"/>
      <c r="D11" s="269"/>
      <c r="E11" s="269"/>
      <c r="F11" s="269"/>
      <c r="G11" s="269"/>
      <c r="H11" s="623"/>
      <c r="I11" s="623"/>
      <c r="J11" s="623"/>
      <c r="K11" s="623"/>
      <c r="L11" s="624"/>
    </row>
    <row r="12" spans="2:12" ht="20.100000000000001" customHeight="1">
      <c r="B12" s="268"/>
      <c r="C12" s="267"/>
      <c r="D12" s="269"/>
      <c r="E12" s="269"/>
      <c r="F12" s="269"/>
      <c r="G12" s="269"/>
      <c r="H12" s="623"/>
      <c r="I12" s="623"/>
      <c r="J12" s="623"/>
      <c r="K12" s="623"/>
      <c r="L12" s="624"/>
    </row>
    <row r="13" spans="2:12" ht="20.100000000000001" customHeight="1">
      <c r="B13" s="268"/>
      <c r="C13" s="269"/>
      <c r="D13" s="269"/>
      <c r="E13" s="269"/>
      <c r="F13" s="269"/>
      <c r="G13" s="269"/>
      <c r="H13" s="623"/>
      <c r="I13" s="623"/>
      <c r="J13" s="623"/>
      <c r="K13" s="623"/>
      <c r="L13" s="624"/>
    </row>
    <row r="14" spans="2:12" ht="20.100000000000001" customHeight="1">
      <c r="B14" s="268"/>
      <c r="C14" s="269"/>
      <c r="D14" s="269"/>
      <c r="E14" s="269"/>
      <c r="F14" s="269"/>
      <c r="G14" s="269"/>
      <c r="H14" s="623"/>
      <c r="I14" s="623"/>
      <c r="J14" s="623"/>
      <c r="K14" s="623"/>
      <c r="L14" s="624"/>
    </row>
    <row r="15" spans="2:12" ht="20.100000000000001" customHeight="1">
      <c r="B15" s="268"/>
      <c r="C15" s="269"/>
      <c r="D15" s="269"/>
      <c r="E15" s="269"/>
      <c r="F15" s="269"/>
      <c r="G15" s="269"/>
      <c r="H15" s="623"/>
      <c r="I15" s="623"/>
      <c r="J15" s="623"/>
      <c r="K15" s="623"/>
      <c r="L15" s="624"/>
    </row>
    <row r="16" spans="2:12" ht="20.100000000000001" customHeight="1">
      <c r="B16" s="268"/>
      <c r="C16" s="269"/>
      <c r="D16" s="269"/>
      <c r="E16" s="269"/>
      <c r="F16" s="269"/>
      <c r="G16" s="269"/>
      <c r="H16" s="623"/>
      <c r="I16" s="623"/>
      <c r="J16" s="623"/>
      <c r="K16" s="623"/>
      <c r="L16" s="624"/>
    </row>
    <row r="17" spans="2:12" ht="20.100000000000001" customHeight="1">
      <c r="B17" s="268"/>
      <c r="C17" s="269"/>
      <c r="D17" s="269"/>
      <c r="E17" s="269"/>
      <c r="F17" s="269"/>
      <c r="G17" s="269"/>
      <c r="H17" s="623"/>
      <c r="I17" s="623"/>
      <c r="J17" s="623"/>
      <c r="K17" s="623"/>
      <c r="L17" s="624"/>
    </row>
    <row r="18" spans="2:12" ht="20.100000000000001" customHeight="1">
      <c r="B18" s="268"/>
      <c r="C18" s="269"/>
      <c r="D18" s="269"/>
      <c r="E18" s="269"/>
      <c r="F18" s="269"/>
      <c r="G18" s="269"/>
      <c r="H18" s="623"/>
      <c r="I18" s="623"/>
      <c r="J18" s="623"/>
      <c r="K18" s="623"/>
      <c r="L18" s="624"/>
    </row>
    <row r="19" spans="2:12" ht="20.100000000000001" customHeight="1">
      <c r="B19" s="268"/>
      <c r="C19" s="269"/>
      <c r="D19" s="269"/>
      <c r="E19" s="269"/>
      <c r="F19" s="269"/>
      <c r="G19" s="269"/>
      <c r="H19" s="623"/>
      <c r="I19" s="623"/>
      <c r="J19" s="623"/>
      <c r="K19" s="623"/>
      <c r="L19" s="624"/>
    </row>
    <row r="20" spans="2:12" ht="20.100000000000001" customHeight="1">
      <c r="B20" s="268"/>
      <c r="C20" s="269"/>
      <c r="D20" s="269"/>
      <c r="E20" s="269"/>
      <c r="F20" s="269"/>
      <c r="G20" s="269"/>
      <c r="H20" s="623"/>
      <c r="I20" s="623"/>
      <c r="J20" s="623"/>
      <c r="K20" s="623"/>
      <c r="L20" s="624"/>
    </row>
    <row r="21" spans="2:12" ht="20.100000000000001" customHeight="1">
      <c r="B21" s="268"/>
      <c r="C21" s="269"/>
      <c r="D21" s="269"/>
      <c r="E21" s="269"/>
      <c r="F21" s="269"/>
      <c r="G21" s="269"/>
      <c r="H21" s="623"/>
      <c r="I21" s="623"/>
      <c r="J21" s="623"/>
      <c r="K21" s="623"/>
      <c r="L21" s="624"/>
    </row>
    <row r="22" spans="2:12" ht="20.100000000000001" customHeight="1">
      <c r="B22" s="268"/>
      <c r="C22" s="269"/>
      <c r="D22" s="269"/>
      <c r="E22" s="269"/>
      <c r="F22" s="269"/>
      <c r="G22" s="269"/>
      <c r="H22" s="623"/>
      <c r="I22" s="623"/>
      <c r="J22" s="623"/>
      <c r="K22" s="623"/>
      <c r="L22" s="624"/>
    </row>
    <row r="23" spans="2:12" ht="20.100000000000001" customHeight="1" thickBot="1">
      <c r="B23" s="270"/>
      <c r="C23" s="271"/>
      <c r="D23" s="271"/>
      <c r="E23" s="271"/>
      <c r="F23" s="271"/>
      <c r="G23" s="271"/>
      <c r="H23" s="632"/>
      <c r="I23" s="632"/>
      <c r="J23" s="632"/>
      <c r="K23" s="632"/>
      <c r="L23" s="633"/>
    </row>
    <row r="24" spans="2:12" ht="20.100000000000001" customHeight="1">
      <c r="B24" s="272"/>
      <c r="C24" s="272"/>
      <c r="D24" s="272"/>
      <c r="E24" s="272"/>
      <c r="F24" s="272"/>
      <c r="G24" s="272"/>
      <c r="H24" s="631"/>
      <c r="I24" s="631"/>
      <c r="J24" s="631"/>
      <c r="K24" s="631"/>
      <c r="L24" s="631"/>
    </row>
    <row r="25" spans="2:12" ht="24.95" customHeight="1">
      <c r="B25" s="625" t="str">
        <f>B1</f>
        <v>令和7年度 鈴鹿市少年サッカ－U10/9リ－グ戦</v>
      </c>
      <c r="C25" s="625"/>
      <c r="D25" s="625"/>
      <c r="E25" s="625"/>
      <c r="F25" s="625"/>
      <c r="G25" s="625"/>
      <c r="H25" s="625"/>
      <c r="I25" s="625"/>
      <c r="J25" s="625"/>
      <c r="K25" s="625"/>
      <c r="L25" s="625"/>
    </row>
    <row r="26" spans="2:12" ht="24.95" customHeight="1" thickBot="1">
      <c r="B26" s="625" t="s">
        <v>260</v>
      </c>
      <c r="C26" s="625"/>
      <c r="D26" s="625"/>
      <c r="E26" s="625"/>
      <c r="F26" s="625"/>
      <c r="G26" s="625"/>
      <c r="H26" s="625"/>
      <c r="I26" s="625"/>
      <c r="J26" s="625"/>
      <c r="K26" s="625"/>
      <c r="L26" s="625"/>
    </row>
    <row r="27" spans="2:12" ht="20.100000000000001" customHeight="1">
      <c r="B27" s="264" t="s">
        <v>247</v>
      </c>
      <c r="C27" s="265" t="s">
        <v>248</v>
      </c>
      <c r="D27" s="265" t="s">
        <v>249</v>
      </c>
      <c r="E27" s="265" t="s">
        <v>250</v>
      </c>
      <c r="F27" s="634" t="s">
        <v>261</v>
      </c>
      <c r="G27" s="635"/>
      <c r="H27" s="626" t="s">
        <v>253</v>
      </c>
      <c r="I27" s="626"/>
      <c r="J27" s="626"/>
      <c r="K27" s="626"/>
      <c r="L27" s="627"/>
    </row>
    <row r="28" spans="2:12" ht="20.100000000000001" customHeight="1">
      <c r="B28" s="266" t="s">
        <v>262</v>
      </c>
      <c r="C28" s="267" t="s">
        <v>263</v>
      </c>
      <c r="D28" s="267" t="s">
        <v>264</v>
      </c>
      <c r="E28" s="267">
        <v>16</v>
      </c>
      <c r="F28" s="636"/>
      <c r="G28" s="637"/>
      <c r="H28" s="638" t="s">
        <v>265</v>
      </c>
      <c r="I28" s="639"/>
      <c r="J28" s="639"/>
      <c r="K28" s="639"/>
      <c r="L28" s="640"/>
    </row>
    <row r="29" spans="2:12" ht="20.100000000000001" customHeight="1">
      <c r="B29" s="266" t="s">
        <v>262</v>
      </c>
      <c r="C29" s="267" t="s">
        <v>266</v>
      </c>
      <c r="D29" s="267" t="s">
        <v>267</v>
      </c>
      <c r="E29" s="267">
        <v>14</v>
      </c>
      <c r="F29" s="641"/>
      <c r="G29" s="642"/>
      <c r="H29" s="638" t="s">
        <v>268</v>
      </c>
      <c r="I29" s="639"/>
      <c r="J29" s="639"/>
      <c r="K29" s="639"/>
      <c r="L29" s="640"/>
    </row>
    <row r="30" spans="2:12" ht="20.100000000000001" customHeight="1">
      <c r="B30" s="268"/>
      <c r="C30" s="269"/>
      <c r="D30" s="267"/>
      <c r="E30" s="267"/>
      <c r="F30" s="641"/>
      <c r="G30" s="642"/>
      <c r="H30" s="623"/>
      <c r="I30" s="623"/>
      <c r="J30" s="623"/>
      <c r="K30" s="623"/>
      <c r="L30" s="624"/>
    </row>
    <row r="31" spans="2:12" ht="20.100000000000001" customHeight="1">
      <c r="B31" s="268"/>
      <c r="C31" s="269"/>
      <c r="D31" s="269"/>
      <c r="E31" s="269"/>
      <c r="F31" s="641"/>
      <c r="G31" s="642"/>
      <c r="H31" s="623"/>
      <c r="I31" s="623"/>
      <c r="J31" s="623"/>
      <c r="K31" s="623"/>
      <c r="L31" s="624"/>
    </row>
    <row r="32" spans="2:12" ht="20.100000000000001" customHeight="1">
      <c r="B32" s="268"/>
      <c r="C32" s="269"/>
      <c r="D32" s="269"/>
      <c r="E32" s="269"/>
      <c r="F32" s="641"/>
      <c r="G32" s="642"/>
      <c r="H32" s="623"/>
      <c r="I32" s="623"/>
      <c r="J32" s="623"/>
      <c r="K32" s="623"/>
      <c r="L32" s="624"/>
    </row>
    <row r="33" spans="2:12" ht="20.100000000000001" customHeight="1">
      <c r="B33" s="268"/>
      <c r="C33" s="269"/>
      <c r="D33" s="269"/>
      <c r="E33" s="269"/>
      <c r="F33" s="641"/>
      <c r="G33" s="642"/>
      <c r="H33" s="623"/>
      <c r="I33" s="623"/>
      <c r="J33" s="623"/>
      <c r="K33" s="623"/>
      <c r="L33" s="624"/>
    </row>
    <row r="34" spans="2:12" ht="20.100000000000001" customHeight="1">
      <c r="B34" s="268"/>
      <c r="C34" s="269"/>
      <c r="D34" s="269"/>
      <c r="E34" s="269"/>
      <c r="F34" s="641"/>
      <c r="G34" s="642"/>
      <c r="H34" s="623"/>
      <c r="I34" s="623"/>
      <c r="J34" s="623"/>
      <c r="K34" s="623"/>
      <c r="L34" s="624"/>
    </row>
    <row r="35" spans="2:12" ht="20.100000000000001" customHeight="1">
      <c r="B35" s="268"/>
      <c r="C35" s="269"/>
      <c r="D35" s="269"/>
      <c r="E35" s="269"/>
      <c r="F35" s="641"/>
      <c r="G35" s="642"/>
      <c r="H35" s="623"/>
      <c r="I35" s="623"/>
      <c r="J35" s="623"/>
      <c r="K35" s="623"/>
      <c r="L35" s="624"/>
    </row>
    <row r="36" spans="2:12" ht="20.100000000000001" customHeight="1">
      <c r="B36" s="268"/>
      <c r="C36" s="269"/>
      <c r="D36" s="269"/>
      <c r="E36" s="269"/>
      <c r="F36" s="641"/>
      <c r="G36" s="642"/>
      <c r="H36" s="623"/>
      <c r="I36" s="623"/>
      <c r="J36" s="623"/>
      <c r="K36" s="623"/>
      <c r="L36" s="624"/>
    </row>
    <row r="37" spans="2:12" ht="20.100000000000001" customHeight="1">
      <c r="B37" s="268"/>
      <c r="C37" s="269"/>
      <c r="D37" s="269"/>
      <c r="E37" s="269"/>
      <c r="F37" s="641"/>
      <c r="G37" s="642"/>
      <c r="H37" s="623"/>
      <c r="I37" s="623"/>
      <c r="J37" s="623"/>
      <c r="K37" s="623"/>
      <c r="L37" s="624"/>
    </row>
    <row r="38" spans="2:12" ht="20.100000000000001" customHeight="1">
      <c r="B38" s="268"/>
      <c r="C38" s="269"/>
      <c r="D38" s="269"/>
      <c r="E38" s="269"/>
      <c r="F38" s="641"/>
      <c r="G38" s="642"/>
      <c r="H38" s="623"/>
      <c r="I38" s="623"/>
      <c r="J38" s="623"/>
      <c r="K38" s="623"/>
      <c r="L38" s="624"/>
    </row>
    <row r="39" spans="2:12" ht="20.100000000000001" customHeight="1">
      <c r="B39" s="268"/>
      <c r="C39" s="269"/>
      <c r="D39" s="269"/>
      <c r="E39" s="269"/>
      <c r="F39" s="641"/>
      <c r="G39" s="642"/>
      <c r="H39" s="623"/>
      <c r="I39" s="623"/>
      <c r="J39" s="623"/>
      <c r="K39" s="623"/>
      <c r="L39" s="624"/>
    </row>
    <row r="40" spans="2:12" ht="20.100000000000001" customHeight="1">
      <c r="B40" s="268"/>
      <c r="C40" s="269"/>
      <c r="D40" s="269"/>
      <c r="E40" s="269"/>
      <c r="F40" s="641"/>
      <c r="G40" s="642"/>
      <c r="H40" s="623"/>
      <c r="I40" s="623"/>
      <c r="J40" s="623"/>
      <c r="K40" s="623"/>
      <c r="L40" s="624"/>
    </row>
    <row r="41" spans="2:12" ht="20.100000000000001" customHeight="1">
      <c r="B41" s="268"/>
      <c r="C41" s="269"/>
      <c r="D41" s="269"/>
      <c r="E41" s="269"/>
      <c r="F41" s="641"/>
      <c r="G41" s="642"/>
      <c r="H41" s="623"/>
      <c r="I41" s="623"/>
      <c r="J41" s="623"/>
      <c r="K41" s="623"/>
      <c r="L41" s="624"/>
    </row>
    <row r="42" spans="2:12" ht="20.100000000000001" customHeight="1">
      <c r="B42" s="268"/>
      <c r="C42" s="269"/>
      <c r="D42" s="269"/>
      <c r="E42" s="269"/>
      <c r="F42" s="641"/>
      <c r="G42" s="642"/>
      <c r="H42" s="623"/>
      <c r="I42" s="623"/>
      <c r="J42" s="623"/>
      <c r="K42" s="623"/>
      <c r="L42" s="624"/>
    </row>
    <row r="43" spans="2:12" ht="20.100000000000001" customHeight="1">
      <c r="B43" s="268"/>
      <c r="C43" s="269"/>
      <c r="D43" s="269"/>
      <c r="E43" s="269"/>
      <c r="F43" s="641"/>
      <c r="G43" s="642"/>
      <c r="H43" s="623"/>
      <c r="I43" s="623"/>
      <c r="J43" s="623"/>
      <c r="K43" s="623"/>
      <c r="L43" s="624"/>
    </row>
    <row r="44" spans="2:12" ht="20.100000000000001" customHeight="1">
      <c r="B44" s="268"/>
      <c r="C44" s="269"/>
      <c r="D44" s="269"/>
      <c r="E44" s="269"/>
      <c r="F44" s="641"/>
      <c r="G44" s="642"/>
      <c r="H44" s="623"/>
      <c r="I44" s="623"/>
      <c r="J44" s="623"/>
      <c r="K44" s="623"/>
      <c r="L44" s="624"/>
    </row>
    <row r="45" spans="2:12" ht="20.100000000000001" customHeight="1">
      <c r="B45" s="268"/>
      <c r="C45" s="269"/>
      <c r="D45" s="269"/>
      <c r="E45" s="269"/>
      <c r="F45" s="641"/>
      <c r="G45" s="642"/>
      <c r="H45" s="623"/>
      <c r="I45" s="623"/>
      <c r="J45" s="623"/>
      <c r="K45" s="623"/>
      <c r="L45" s="624"/>
    </row>
    <row r="46" spans="2:12" ht="20.100000000000001" customHeight="1">
      <c r="B46" s="268"/>
      <c r="C46" s="269"/>
      <c r="D46" s="269"/>
      <c r="E46" s="269"/>
      <c r="F46" s="641"/>
      <c r="G46" s="642"/>
      <c r="H46" s="623"/>
      <c r="I46" s="623"/>
      <c r="J46" s="623"/>
      <c r="K46" s="623"/>
      <c r="L46" s="624"/>
    </row>
    <row r="47" spans="2:12" ht="20.100000000000001" customHeight="1" thickBot="1">
      <c r="B47" s="270"/>
      <c r="C47" s="271"/>
      <c r="D47" s="271"/>
      <c r="E47" s="271"/>
      <c r="F47" s="643"/>
      <c r="G47" s="644"/>
      <c r="H47" s="632"/>
      <c r="I47" s="632"/>
      <c r="J47" s="632"/>
      <c r="K47" s="632"/>
      <c r="L47" s="633"/>
    </row>
    <row r="48" spans="2:12" ht="20.100000000000001" customHeight="1">
      <c r="B48" s="272"/>
      <c r="C48" s="272"/>
      <c r="D48" s="272"/>
      <c r="E48" s="272"/>
      <c r="F48" s="272"/>
      <c r="G48" s="272"/>
      <c r="H48" s="631"/>
      <c r="I48" s="631"/>
      <c r="J48" s="631"/>
      <c r="K48" s="631"/>
      <c r="L48" s="631"/>
    </row>
  </sheetData>
  <mergeCells count="69">
    <mergeCell ref="F47:G47"/>
    <mergeCell ref="H47:L47"/>
    <mergeCell ref="H48:L48"/>
    <mergeCell ref="F44:G44"/>
    <mergeCell ref="H44:L44"/>
    <mergeCell ref="F45:G45"/>
    <mergeCell ref="H45:L45"/>
    <mergeCell ref="F46:G46"/>
    <mergeCell ref="H46:L46"/>
    <mergeCell ref="F41:G41"/>
    <mergeCell ref="H41:L41"/>
    <mergeCell ref="F42:G42"/>
    <mergeCell ref="H42:L42"/>
    <mergeCell ref="F43:G43"/>
    <mergeCell ref="H43:L43"/>
    <mergeCell ref="F38:G38"/>
    <mergeCell ref="H38:L38"/>
    <mergeCell ref="F39:G39"/>
    <mergeCell ref="H39:L39"/>
    <mergeCell ref="F40:G40"/>
    <mergeCell ref="H40:L40"/>
    <mergeCell ref="F35:G35"/>
    <mergeCell ref="H35:L35"/>
    <mergeCell ref="F36:G36"/>
    <mergeCell ref="H36:L36"/>
    <mergeCell ref="F37:G37"/>
    <mergeCell ref="H37:L37"/>
    <mergeCell ref="F32:G32"/>
    <mergeCell ref="H32:L32"/>
    <mergeCell ref="F33:G33"/>
    <mergeCell ref="H33:L33"/>
    <mergeCell ref="F34:G34"/>
    <mergeCell ref="H34:L34"/>
    <mergeCell ref="F29:G29"/>
    <mergeCell ref="H29:L29"/>
    <mergeCell ref="F30:G30"/>
    <mergeCell ref="H30:L30"/>
    <mergeCell ref="F31:G31"/>
    <mergeCell ref="H31:L31"/>
    <mergeCell ref="B25:L25"/>
    <mergeCell ref="B26:L26"/>
    <mergeCell ref="F27:G27"/>
    <mergeCell ref="H27:L27"/>
    <mergeCell ref="F28:G28"/>
    <mergeCell ref="H28:L28"/>
    <mergeCell ref="H24:L24"/>
    <mergeCell ref="H13:L13"/>
    <mergeCell ref="H14:L14"/>
    <mergeCell ref="H15:L15"/>
    <mergeCell ref="H16:L16"/>
    <mergeCell ref="H17:L17"/>
    <mergeCell ref="H18:L18"/>
    <mergeCell ref="H19:L19"/>
    <mergeCell ref="H20:L20"/>
    <mergeCell ref="H21:L21"/>
    <mergeCell ref="H22:L22"/>
    <mergeCell ref="H23:L23"/>
    <mergeCell ref="H12:L12"/>
    <mergeCell ref="B1:L1"/>
    <mergeCell ref="B2:L2"/>
    <mergeCell ref="H3:L3"/>
    <mergeCell ref="H4:L4"/>
    <mergeCell ref="H5:L5"/>
    <mergeCell ref="H6:L6"/>
    <mergeCell ref="H7:L7"/>
    <mergeCell ref="H8:L8"/>
    <mergeCell ref="H9:L9"/>
    <mergeCell ref="H10:L10"/>
    <mergeCell ref="H11:L11"/>
  </mergeCells>
  <phoneticPr fontId="1"/>
  <pageMargins left="0.39370078740157483" right="0.39370078740157483" top="0.98425196850393704" bottom="0.98425196850393704" header="0.51181102362204722" footer="0.51181102362204722"/>
  <pageSetup paperSize="9" scale="70"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U18"/>
  <sheetViews>
    <sheetView workbookViewId="0">
      <selection activeCell="A8" sqref="A8"/>
    </sheetView>
  </sheetViews>
  <sheetFormatPr defaultRowHeight="17.25"/>
  <cols>
    <col min="1" max="1" width="15.25" style="127" bestFit="1" customWidth="1"/>
    <col min="2" max="2" width="5.375" style="127" customWidth="1"/>
    <col min="3" max="3" width="15.625" style="215" customWidth="1"/>
    <col min="4" max="4" width="4" style="127" bestFit="1" customWidth="1"/>
    <col min="5" max="5" width="15.625" style="215" customWidth="1"/>
    <col min="6" max="7" width="1.625" style="94" customWidth="1"/>
    <col min="8" max="8" width="15.625" style="215" customWidth="1"/>
    <col min="9" max="9" width="4" style="127" bestFit="1" customWidth="1"/>
    <col min="10" max="10" width="15.625" style="215" customWidth="1"/>
    <col min="11" max="12" width="1.625" style="94" customWidth="1"/>
    <col min="13" max="13" width="15.25" style="94" customWidth="1"/>
    <col min="14" max="14" width="15.625" style="215" customWidth="1"/>
    <col min="15" max="15" width="4" style="127" bestFit="1" customWidth="1"/>
    <col min="16" max="16" width="15.625" style="215" customWidth="1"/>
    <col min="17" max="18" width="1.625" style="94" customWidth="1"/>
    <col min="19" max="19" width="15.625" style="215" customWidth="1"/>
    <col min="20" max="20" width="4" style="127" bestFit="1" customWidth="1"/>
    <col min="21" max="21" width="15.625" style="215" customWidth="1"/>
    <col min="22" max="256" width="9" style="94"/>
    <col min="257" max="257" width="15.25" style="94" bestFit="1" customWidth="1"/>
    <col min="258" max="258" width="5.375" style="94" customWidth="1"/>
    <col min="259" max="259" width="15.625" style="94" customWidth="1"/>
    <col min="260" max="260" width="4" style="94" bestFit="1" customWidth="1"/>
    <col min="261" max="261" width="15.625" style="94" customWidth="1"/>
    <col min="262" max="263" width="1.625" style="94" customWidth="1"/>
    <col min="264" max="264" width="15.625" style="94" customWidth="1"/>
    <col min="265" max="265" width="4" style="94" bestFit="1" customWidth="1"/>
    <col min="266" max="266" width="15.625" style="94" customWidth="1"/>
    <col min="267" max="268" width="1.625" style="94" customWidth="1"/>
    <col min="269" max="269" width="15.25" style="94" customWidth="1"/>
    <col min="270" max="270" width="15.625" style="94" customWidth="1"/>
    <col min="271" max="271" width="4" style="94" bestFit="1" customWidth="1"/>
    <col min="272" max="272" width="15.625" style="94" customWidth="1"/>
    <col min="273" max="274" width="1.625" style="94" customWidth="1"/>
    <col min="275" max="275" width="15.625" style="94" customWidth="1"/>
    <col min="276" max="276" width="4" style="94" bestFit="1" customWidth="1"/>
    <col min="277" max="277" width="15.625" style="94" customWidth="1"/>
    <col min="278" max="512" width="9" style="94"/>
    <col min="513" max="513" width="15.25" style="94" bestFit="1" customWidth="1"/>
    <col min="514" max="514" width="5.375" style="94" customWidth="1"/>
    <col min="515" max="515" width="15.625" style="94" customWidth="1"/>
    <col min="516" max="516" width="4" style="94" bestFit="1" customWidth="1"/>
    <col min="517" max="517" width="15.625" style="94" customWidth="1"/>
    <col min="518" max="519" width="1.625" style="94" customWidth="1"/>
    <col min="520" max="520" width="15.625" style="94" customWidth="1"/>
    <col min="521" max="521" width="4" style="94" bestFit="1" customWidth="1"/>
    <col min="522" max="522" width="15.625" style="94" customWidth="1"/>
    <col min="523" max="524" width="1.625" style="94" customWidth="1"/>
    <col min="525" max="525" width="15.25" style="94" customWidth="1"/>
    <col min="526" max="526" width="15.625" style="94" customWidth="1"/>
    <col min="527" max="527" width="4" style="94" bestFit="1" customWidth="1"/>
    <col min="528" max="528" width="15.625" style="94" customWidth="1"/>
    <col min="529" max="530" width="1.625" style="94" customWidth="1"/>
    <col min="531" max="531" width="15.625" style="94" customWidth="1"/>
    <col min="532" max="532" width="4" style="94" bestFit="1" customWidth="1"/>
    <col min="533" max="533" width="15.625" style="94" customWidth="1"/>
    <col min="534" max="768" width="9" style="94"/>
    <col min="769" max="769" width="15.25" style="94" bestFit="1" customWidth="1"/>
    <col min="770" max="770" width="5.375" style="94" customWidth="1"/>
    <col min="771" max="771" width="15.625" style="94" customWidth="1"/>
    <col min="772" max="772" width="4" style="94" bestFit="1" customWidth="1"/>
    <col min="773" max="773" width="15.625" style="94" customWidth="1"/>
    <col min="774" max="775" width="1.625" style="94" customWidth="1"/>
    <col min="776" max="776" width="15.625" style="94" customWidth="1"/>
    <col min="777" max="777" width="4" style="94" bestFit="1" customWidth="1"/>
    <col min="778" max="778" width="15.625" style="94" customWidth="1"/>
    <col min="779" max="780" width="1.625" style="94" customWidth="1"/>
    <col min="781" max="781" width="15.25" style="94" customWidth="1"/>
    <col min="782" max="782" width="15.625" style="94" customWidth="1"/>
    <col min="783" max="783" width="4" style="94" bestFit="1" customWidth="1"/>
    <col min="784" max="784" width="15.625" style="94" customWidth="1"/>
    <col min="785" max="786" width="1.625" style="94" customWidth="1"/>
    <col min="787" max="787" width="15.625" style="94" customWidth="1"/>
    <col min="788" max="788" width="4" style="94" bestFit="1" customWidth="1"/>
    <col min="789" max="789" width="15.625" style="94" customWidth="1"/>
    <col min="790" max="1024" width="9" style="94"/>
    <col min="1025" max="1025" width="15.25" style="94" bestFit="1" customWidth="1"/>
    <col min="1026" max="1026" width="5.375" style="94" customWidth="1"/>
    <col min="1027" max="1027" width="15.625" style="94" customWidth="1"/>
    <col min="1028" max="1028" width="4" style="94" bestFit="1" customWidth="1"/>
    <col min="1029" max="1029" width="15.625" style="94" customWidth="1"/>
    <col min="1030" max="1031" width="1.625" style="94" customWidth="1"/>
    <col min="1032" max="1032" width="15.625" style="94" customWidth="1"/>
    <col min="1033" max="1033" width="4" style="94" bestFit="1" customWidth="1"/>
    <col min="1034" max="1034" width="15.625" style="94" customWidth="1"/>
    <col min="1035" max="1036" width="1.625" style="94" customWidth="1"/>
    <col min="1037" max="1037" width="15.25" style="94" customWidth="1"/>
    <col min="1038" max="1038" width="15.625" style="94" customWidth="1"/>
    <col min="1039" max="1039" width="4" style="94" bestFit="1" customWidth="1"/>
    <col min="1040" max="1040" width="15.625" style="94" customWidth="1"/>
    <col min="1041" max="1042" width="1.625" style="94" customWidth="1"/>
    <col min="1043" max="1043" width="15.625" style="94" customWidth="1"/>
    <col min="1044" max="1044" width="4" style="94" bestFit="1" customWidth="1"/>
    <col min="1045" max="1045" width="15.625" style="94" customWidth="1"/>
    <col min="1046" max="1280" width="9" style="94"/>
    <col min="1281" max="1281" width="15.25" style="94" bestFit="1" customWidth="1"/>
    <col min="1282" max="1282" width="5.375" style="94" customWidth="1"/>
    <col min="1283" max="1283" width="15.625" style="94" customWidth="1"/>
    <col min="1284" max="1284" width="4" style="94" bestFit="1" customWidth="1"/>
    <col min="1285" max="1285" width="15.625" style="94" customWidth="1"/>
    <col min="1286" max="1287" width="1.625" style="94" customWidth="1"/>
    <col min="1288" max="1288" width="15.625" style="94" customWidth="1"/>
    <col min="1289" max="1289" width="4" style="94" bestFit="1" customWidth="1"/>
    <col min="1290" max="1290" width="15.625" style="94" customWidth="1"/>
    <col min="1291" max="1292" width="1.625" style="94" customWidth="1"/>
    <col min="1293" max="1293" width="15.25" style="94" customWidth="1"/>
    <col min="1294" max="1294" width="15.625" style="94" customWidth="1"/>
    <col min="1295" max="1295" width="4" style="94" bestFit="1" customWidth="1"/>
    <col min="1296" max="1296" width="15.625" style="94" customWidth="1"/>
    <col min="1297" max="1298" width="1.625" style="94" customWidth="1"/>
    <col min="1299" max="1299" width="15.625" style="94" customWidth="1"/>
    <col min="1300" max="1300" width="4" style="94" bestFit="1" customWidth="1"/>
    <col min="1301" max="1301" width="15.625" style="94" customWidth="1"/>
    <col min="1302" max="1536" width="9" style="94"/>
    <col min="1537" max="1537" width="15.25" style="94" bestFit="1" customWidth="1"/>
    <col min="1538" max="1538" width="5.375" style="94" customWidth="1"/>
    <col min="1539" max="1539" width="15.625" style="94" customWidth="1"/>
    <col min="1540" max="1540" width="4" style="94" bestFit="1" customWidth="1"/>
    <col min="1541" max="1541" width="15.625" style="94" customWidth="1"/>
    <col min="1542" max="1543" width="1.625" style="94" customWidth="1"/>
    <col min="1544" max="1544" width="15.625" style="94" customWidth="1"/>
    <col min="1545" max="1545" width="4" style="94" bestFit="1" customWidth="1"/>
    <col min="1546" max="1546" width="15.625" style="94" customWidth="1"/>
    <col min="1547" max="1548" width="1.625" style="94" customWidth="1"/>
    <col min="1549" max="1549" width="15.25" style="94" customWidth="1"/>
    <col min="1550" max="1550" width="15.625" style="94" customWidth="1"/>
    <col min="1551" max="1551" width="4" style="94" bestFit="1" customWidth="1"/>
    <col min="1552" max="1552" width="15.625" style="94" customWidth="1"/>
    <col min="1553" max="1554" width="1.625" style="94" customWidth="1"/>
    <col min="1555" max="1555" width="15.625" style="94" customWidth="1"/>
    <col min="1556" max="1556" width="4" style="94" bestFit="1" customWidth="1"/>
    <col min="1557" max="1557" width="15.625" style="94" customWidth="1"/>
    <col min="1558" max="1792" width="9" style="94"/>
    <col min="1793" max="1793" width="15.25" style="94" bestFit="1" customWidth="1"/>
    <col min="1794" max="1794" width="5.375" style="94" customWidth="1"/>
    <col min="1795" max="1795" width="15.625" style="94" customWidth="1"/>
    <col min="1796" max="1796" width="4" style="94" bestFit="1" customWidth="1"/>
    <col min="1797" max="1797" width="15.625" style="94" customWidth="1"/>
    <col min="1798" max="1799" width="1.625" style="94" customWidth="1"/>
    <col min="1800" max="1800" width="15.625" style="94" customWidth="1"/>
    <col min="1801" max="1801" width="4" style="94" bestFit="1" customWidth="1"/>
    <col min="1802" max="1802" width="15.625" style="94" customWidth="1"/>
    <col min="1803" max="1804" width="1.625" style="94" customWidth="1"/>
    <col min="1805" max="1805" width="15.25" style="94" customWidth="1"/>
    <col min="1806" max="1806" width="15.625" style="94" customWidth="1"/>
    <col min="1807" max="1807" width="4" style="94" bestFit="1" customWidth="1"/>
    <col min="1808" max="1808" width="15.625" style="94" customWidth="1"/>
    <col min="1809" max="1810" width="1.625" style="94" customWidth="1"/>
    <col min="1811" max="1811" width="15.625" style="94" customWidth="1"/>
    <col min="1812" max="1812" width="4" style="94" bestFit="1" customWidth="1"/>
    <col min="1813" max="1813" width="15.625" style="94" customWidth="1"/>
    <col min="1814" max="2048" width="9" style="94"/>
    <col min="2049" max="2049" width="15.25" style="94" bestFit="1" customWidth="1"/>
    <col min="2050" max="2050" width="5.375" style="94" customWidth="1"/>
    <col min="2051" max="2051" width="15.625" style="94" customWidth="1"/>
    <col min="2052" max="2052" width="4" style="94" bestFit="1" customWidth="1"/>
    <col min="2053" max="2053" width="15.625" style="94" customWidth="1"/>
    <col min="2054" max="2055" width="1.625" style="94" customWidth="1"/>
    <col min="2056" max="2056" width="15.625" style="94" customWidth="1"/>
    <col min="2057" max="2057" width="4" style="94" bestFit="1" customWidth="1"/>
    <col min="2058" max="2058" width="15.625" style="94" customWidth="1"/>
    <col min="2059" max="2060" width="1.625" style="94" customWidth="1"/>
    <col min="2061" max="2061" width="15.25" style="94" customWidth="1"/>
    <col min="2062" max="2062" width="15.625" style="94" customWidth="1"/>
    <col min="2063" max="2063" width="4" style="94" bestFit="1" customWidth="1"/>
    <col min="2064" max="2064" width="15.625" style="94" customWidth="1"/>
    <col min="2065" max="2066" width="1.625" style="94" customWidth="1"/>
    <col min="2067" max="2067" width="15.625" style="94" customWidth="1"/>
    <col min="2068" max="2068" width="4" style="94" bestFit="1" customWidth="1"/>
    <col min="2069" max="2069" width="15.625" style="94" customWidth="1"/>
    <col min="2070" max="2304" width="9" style="94"/>
    <col min="2305" max="2305" width="15.25" style="94" bestFit="1" customWidth="1"/>
    <col min="2306" max="2306" width="5.375" style="94" customWidth="1"/>
    <col min="2307" max="2307" width="15.625" style="94" customWidth="1"/>
    <col min="2308" max="2308" width="4" style="94" bestFit="1" customWidth="1"/>
    <col min="2309" max="2309" width="15.625" style="94" customWidth="1"/>
    <col min="2310" max="2311" width="1.625" style="94" customWidth="1"/>
    <col min="2312" max="2312" width="15.625" style="94" customWidth="1"/>
    <col min="2313" max="2313" width="4" style="94" bestFit="1" customWidth="1"/>
    <col min="2314" max="2314" width="15.625" style="94" customWidth="1"/>
    <col min="2315" max="2316" width="1.625" style="94" customWidth="1"/>
    <col min="2317" max="2317" width="15.25" style="94" customWidth="1"/>
    <col min="2318" max="2318" width="15.625" style="94" customWidth="1"/>
    <col min="2319" max="2319" width="4" style="94" bestFit="1" customWidth="1"/>
    <col min="2320" max="2320" width="15.625" style="94" customWidth="1"/>
    <col min="2321" max="2322" width="1.625" style="94" customWidth="1"/>
    <col min="2323" max="2323" width="15.625" style="94" customWidth="1"/>
    <col min="2324" max="2324" width="4" style="94" bestFit="1" customWidth="1"/>
    <col min="2325" max="2325" width="15.625" style="94" customWidth="1"/>
    <col min="2326" max="2560" width="9" style="94"/>
    <col min="2561" max="2561" width="15.25" style="94" bestFit="1" customWidth="1"/>
    <col min="2562" max="2562" width="5.375" style="94" customWidth="1"/>
    <col min="2563" max="2563" width="15.625" style="94" customWidth="1"/>
    <col min="2564" max="2564" width="4" style="94" bestFit="1" customWidth="1"/>
    <col min="2565" max="2565" width="15.625" style="94" customWidth="1"/>
    <col min="2566" max="2567" width="1.625" style="94" customWidth="1"/>
    <col min="2568" max="2568" width="15.625" style="94" customWidth="1"/>
    <col min="2569" max="2569" width="4" style="94" bestFit="1" customWidth="1"/>
    <col min="2570" max="2570" width="15.625" style="94" customWidth="1"/>
    <col min="2571" max="2572" width="1.625" style="94" customWidth="1"/>
    <col min="2573" max="2573" width="15.25" style="94" customWidth="1"/>
    <col min="2574" max="2574" width="15.625" style="94" customWidth="1"/>
    <col min="2575" max="2575" width="4" style="94" bestFit="1" customWidth="1"/>
    <col min="2576" max="2576" width="15.625" style="94" customWidth="1"/>
    <col min="2577" max="2578" width="1.625" style="94" customWidth="1"/>
    <col min="2579" max="2579" width="15.625" style="94" customWidth="1"/>
    <col min="2580" max="2580" width="4" style="94" bestFit="1" customWidth="1"/>
    <col min="2581" max="2581" width="15.625" style="94" customWidth="1"/>
    <col min="2582" max="2816" width="9" style="94"/>
    <col min="2817" max="2817" width="15.25" style="94" bestFit="1" customWidth="1"/>
    <col min="2818" max="2818" width="5.375" style="94" customWidth="1"/>
    <col min="2819" max="2819" width="15.625" style="94" customWidth="1"/>
    <col min="2820" max="2820" width="4" style="94" bestFit="1" customWidth="1"/>
    <col min="2821" max="2821" width="15.625" style="94" customWidth="1"/>
    <col min="2822" max="2823" width="1.625" style="94" customWidth="1"/>
    <col min="2824" max="2824" width="15.625" style="94" customWidth="1"/>
    <col min="2825" max="2825" width="4" style="94" bestFit="1" customWidth="1"/>
    <col min="2826" max="2826" width="15.625" style="94" customWidth="1"/>
    <col min="2827" max="2828" width="1.625" style="94" customWidth="1"/>
    <col min="2829" max="2829" width="15.25" style="94" customWidth="1"/>
    <col min="2830" max="2830" width="15.625" style="94" customWidth="1"/>
    <col min="2831" max="2831" width="4" style="94" bestFit="1" customWidth="1"/>
    <col min="2832" max="2832" width="15.625" style="94" customWidth="1"/>
    <col min="2833" max="2834" width="1.625" style="94" customWidth="1"/>
    <col min="2835" max="2835" width="15.625" style="94" customWidth="1"/>
    <col min="2836" max="2836" width="4" style="94" bestFit="1" customWidth="1"/>
    <col min="2837" max="2837" width="15.625" style="94" customWidth="1"/>
    <col min="2838" max="3072" width="9" style="94"/>
    <col min="3073" max="3073" width="15.25" style="94" bestFit="1" customWidth="1"/>
    <col min="3074" max="3074" width="5.375" style="94" customWidth="1"/>
    <col min="3075" max="3075" width="15.625" style="94" customWidth="1"/>
    <col min="3076" max="3076" width="4" style="94" bestFit="1" customWidth="1"/>
    <col min="3077" max="3077" width="15.625" style="94" customWidth="1"/>
    <col min="3078" max="3079" width="1.625" style="94" customWidth="1"/>
    <col min="3080" max="3080" width="15.625" style="94" customWidth="1"/>
    <col min="3081" max="3081" width="4" style="94" bestFit="1" customWidth="1"/>
    <col min="3082" max="3082" width="15.625" style="94" customWidth="1"/>
    <col min="3083" max="3084" width="1.625" style="94" customWidth="1"/>
    <col min="3085" max="3085" width="15.25" style="94" customWidth="1"/>
    <col min="3086" max="3086" width="15.625" style="94" customWidth="1"/>
    <col min="3087" max="3087" width="4" style="94" bestFit="1" customWidth="1"/>
    <col min="3088" max="3088" width="15.625" style="94" customWidth="1"/>
    <col min="3089" max="3090" width="1.625" style="94" customWidth="1"/>
    <col min="3091" max="3091" width="15.625" style="94" customWidth="1"/>
    <col min="3092" max="3092" width="4" style="94" bestFit="1" customWidth="1"/>
    <col min="3093" max="3093" width="15.625" style="94" customWidth="1"/>
    <col min="3094" max="3328" width="9" style="94"/>
    <col min="3329" max="3329" width="15.25" style="94" bestFit="1" customWidth="1"/>
    <col min="3330" max="3330" width="5.375" style="94" customWidth="1"/>
    <col min="3331" max="3331" width="15.625" style="94" customWidth="1"/>
    <col min="3332" max="3332" width="4" style="94" bestFit="1" customWidth="1"/>
    <col min="3333" max="3333" width="15.625" style="94" customWidth="1"/>
    <col min="3334" max="3335" width="1.625" style="94" customWidth="1"/>
    <col min="3336" max="3336" width="15.625" style="94" customWidth="1"/>
    <col min="3337" max="3337" width="4" style="94" bestFit="1" customWidth="1"/>
    <col min="3338" max="3338" width="15.625" style="94" customWidth="1"/>
    <col min="3339" max="3340" width="1.625" style="94" customWidth="1"/>
    <col min="3341" max="3341" width="15.25" style="94" customWidth="1"/>
    <col min="3342" max="3342" width="15.625" style="94" customWidth="1"/>
    <col min="3343" max="3343" width="4" style="94" bestFit="1" customWidth="1"/>
    <col min="3344" max="3344" width="15.625" style="94" customWidth="1"/>
    <col min="3345" max="3346" width="1.625" style="94" customWidth="1"/>
    <col min="3347" max="3347" width="15.625" style="94" customWidth="1"/>
    <col min="3348" max="3348" width="4" style="94" bestFit="1" customWidth="1"/>
    <col min="3349" max="3349" width="15.625" style="94" customWidth="1"/>
    <col min="3350" max="3584" width="9" style="94"/>
    <col min="3585" max="3585" width="15.25" style="94" bestFit="1" customWidth="1"/>
    <col min="3586" max="3586" width="5.375" style="94" customWidth="1"/>
    <col min="3587" max="3587" width="15.625" style="94" customWidth="1"/>
    <col min="3588" max="3588" width="4" style="94" bestFit="1" customWidth="1"/>
    <col min="3589" max="3589" width="15.625" style="94" customWidth="1"/>
    <col min="3590" max="3591" width="1.625" style="94" customWidth="1"/>
    <col min="3592" max="3592" width="15.625" style="94" customWidth="1"/>
    <col min="3593" max="3593" width="4" style="94" bestFit="1" customWidth="1"/>
    <col min="3594" max="3594" width="15.625" style="94" customWidth="1"/>
    <col min="3595" max="3596" width="1.625" style="94" customWidth="1"/>
    <col min="3597" max="3597" width="15.25" style="94" customWidth="1"/>
    <col min="3598" max="3598" width="15.625" style="94" customWidth="1"/>
    <col min="3599" max="3599" width="4" style="94" bestFit="1" customWidth="1"/>
    <col min="3600" max="3600" width="15.625" style="94" customWidth="1"/>
    <col min="3601" max="3602" width="1.625" style="94" customWidth="1"/>
    <col min="3603" max="3603" width="15.625" style="94" customWidth="1"/>
    <col min="3604" max="3604" width="4" style="94" bestFit="1" customWidth="1"/>
    <col min="3605" max="3605" width="15.625" style="94" customWidth="1"/>
    <col min="3606" max="3840" width="9" style="94"/>
    <col min="3841" max="3841" width="15.25" style="94" bestFit="1" customWidth="1"/>
    <col min="3842" max="3842" width="5.375" style="94" customWidth="1"/>
    <col min="3843" max="3843" width="15.625" style="94" customWidth="1"/>
    <col min="3844" max="3844" width="4" style="94" bestFit="1" customWidth="1"/>
    <col min="3845" max="3845" width="15.625" style="94" customWidth="1"/>
    <col min="3846" max="3847" width="1.625" style="94" customWidth="1"/>
    <col min="3848" max="3848" width="15.625" style="94" customWidth="1"/>
    <col min="3849" max="3849" width="4" style="94" bestFit="1" customWidth="1"/>
    <col min="3850" max="3850" width="15.625" style="94" customWidth="1"/>
    <col min="3851" max="3852" width="1.625" style="94" customWidth="1"/>
    <col min="3853" max="3853" width="15.25" style="94" customWidth="1"/>
    <col min="3854" max="3854" width="15.625" style="94" customWidth="1"/>
    <col min="3855" max="3855" width="4" style="94" bestFit="1" customWidth="1"/>
    <col min="3856" max="3856" width="15.625" style="94" customWidth="1"/>
    <col min="3857" max="3858" width="1.625" style="94" customWidth="1"/>
    <col min="3859" max="3859" width="15.625" style="94" customWidth="1"/>
    <col min="3860" max="3860" width="4" style="94" bestFit="1" customWidth="1"/>
    <col min="3861" max="3861" width="15.625" style="94" customWidth="1"/>
    <col min="3862" max="4096" width="9" style="94"/>
    <col min="4097" max="4097" width="15.25" style="94" bestFit="1" customWidth="1"/>
    <col min="4098" max="4098" width="5.375" style="94" customWidth="1"/>
    <col min="4099" max="4099" width="15.625" style="94" customWidth="1"/>
    <col min="4100" max="4100" width="4" style="94" bestFit="1" customWidth="1"/>
    <col min="4101" max="4101" width="15.625" style="94" customWidth="1"/>
    <col min="4102" max="4103" width="1.625" style="94" customWidth="1"/>
    <col min="4104" max="4104" width="15.625" style="94" customWidth="1"/>
    <col min="4105" max="4105" width="4" style="94" bestFit="1" customWidth="1"/>
    <col min="4106" max="4106" width="15.625" style="94" customWidth="1"/>
    <col min="4107" max="4108" width="1.625" style="94" customWidth="1"/>
    <col min="4109" max="4109" width="15.25" style="94" customWidth="1"/>
    <col min="4110" max="4110" width="15.625" style="94" customWidth="1"/>
    <col min="4111" max="4111" width="4" style="94" bestFit="1" customWidth="1"/>
    <col min="4112" max="4112" width="15.625" style="94" customWidth="1"/>
    <col min="4113" max="4114" width="1.625" style="94" customWidth="1"/>
    <col min="4115" max="4115" width="15.625" style="94" customWidth="1"/>
    <col min="4116" max="4116" width="4" style="94" bestFit="1" customWidth="1"/>
    <col min="4117" max="4117" width="15.625" style="94" customWidth="1"/>
    <col min="4118" max="4352" width="9" style="94"/>
    <col min="4353" max="4353" width="15.25" style="94" bestFit="1" customWidth="1"/>
    <col min="4354" max="4354" width="5.375" style="94" customWidth="1"/>
    <col min="4355" max="4355" width="15.625" style="94" customWidth="1"/>
    <col min="4356" max="4356" width="4" style="94" bestFit="1" customWidth="1"/>
    <col min="4357" max="4357" width="15.625" style="94" customWidth="1"/>
    <col min="4358" max="4359" width="1.625" style="94" customWidth="1"/>
    <col min="4360" max="4360" width="15.625" style="94" customWidth="1"/>
    <col min="4361" max="4361" width="4" style="94" bestFit="1" customWidth="1"/>
    <col min="4362" max="4362" width="15.625" style="94" customWidth="1"/>
    <col min="4363" max="4364" width="1.625" style="94" customWidth="1"/>
    <col min="4365" max="4365" width="15.25" style="94" customWidth="1"/>
    <col min="4366" max="4366" width="15.625" style="94" customWidth="1"/>
    <col min="4367" max="4367" width="4" style="94" bestFit="1" customWidth="1"/>
    <col min="4368" max="4368" width="15.625" style="94" customWidth="1"/>
    <col min="4369" max="4370" width="1.625" style="94" customWidth="1"/>
    <col min="4371" max="4371" width="15.625" style="94" customWidth="1"/>
    <col min="4372" max="4372" width="4" style="94" bestFit="1" customWidth="1"/>
    <col min="4373" max="4373" width="15.625" style="94" customWidth="1"/>
    <col min="4374" max="4608" width="9" style="94"/>
    <col min="4609" max="4609" width="15.25" style="94" bestFit="1" customWidth="1"/>
    <col min="4610" max="4610" width="5.375" style="94" customWidth="1"/>
    <col min="4611" max="4611" width="15.625" style="94" customWidth="1"/>
    <col min="4612" max="4612" width="4" style="94" bestFit="1" customWidth="1"/>
    <col min="4613" max="4613" width="15.625" style="94" customWidth="1"/>
    <col min="4614" max="4615" width="1.625" style="94" customWidth="1"/>
    <col min="4616" max="4616" width="15.625" style="94" customWidth="1"/>
    <col min="4617" max="4617" width="4" style="94" bestFit="1" customWidth="1"/>
    <col min="4618" max="4618" width="15.625" style="94" customWidth="1"/>
    <col min="4619" max="4620" width="1.625" style="94" customWidth="1"/>
    <col min="4621" max="4621" width="15.25" style="94" customWidth="1"/>
    <col min="4622" max="4622" width="15.625" style="94" customWidth="1"/>
    <col min="4623" max="4623" width="4" style="94" bestFit="1" customWidth="1"/>
    <col min="4624" max="4624" width="15.625" style="94" customWidth="1"/>
    <col min="4625" max="4626" width="1.625" style="94" customWidth="1"/>
    <col min="4627" max="4627" width="15.625" style="94" customWidth="1"/>
    <col min="4628" max="4628" width="4" style="94" bestFit="1" customWidth="1"/>
    <col min="4629" max="4629" width="15.625" style="94" customWidth="1"/>
    <col min="4630" max="4864" width="9" style="94"/>
    <col min="4865" max="4865" width="15.25" style="94" bestFit="1" customWidth="1"/>
    <col min="4866" max="4866" width="5.375" style="94" customWidth="1"/>
    <col min="4867" max="4867" width="15.625" style="94" customWidth="1"/>
    <col min="4868" max="4868" width="4" style="94" bestFit="1" customWidth="1"/>
    <col min="4869" max="4869" width="15.625" style="94" customWidth="1"/>
    <col min="4870" max="4871" width="1.625" style="94" customWidth="1"/>
    <col min="4872" max="4872" width="15.625" style="94" customWidth="1"/>
    <col min="4873" max="4873" width="4" style="94" bestFit="1" customWidth="1"/>
    <col min="4874" max="4874" width="15.625" style="94" customWidth="1"/>
    <col min="4875" max="4876" width="1.625" style="94" customWidth="1"/>
    <col min="4877" max="4877" width="15.25" style="94" customWidth="1"/>
    <col min="4878" max="4878" width="15.625" style="94" customWidth="1"/>
    <col min="4879" max="4879" width="4" style="94" bestFit="1" customWidth="1"/>
    <col min="4880" max="4880" width="15.625" style="94" customWidth="1"/>
    <col min="4881" max="4882" width="1.625" style="94" customWidth="1"/>
    <col min="4883" max="4883" width="15.625" style="94" customWidth="1"/>
    <col min="4884" max="4884" width="4" style="94" bestFit="1" customWidth="1"/>
    <col min="4885" max="4885" width="15.625" style="94" customWidth="1"/>
    <col min="4886" max="5120" width="9" style="94"/>
    <col min="5121" max="5121" width="15.25" style="94" bestFit="1" customWidth="1"/>
    <col min="5122" max="5122" width="5.375" style="94" customWidth="1"/>
    <col min="5123" max="5123" width="15.625" style="94" customWidth="1"/>
    <col min="5124" max="5124" width="4" style="94" bestFit="1" customWidth="1"/>
    <col min="5125" max="5125" width="15.625" style="94" customWidth="1"/>
    <col min="5126" max="5127" width="1.625" style="94" customWidth="1"/>
    <col min="5128" max="5128" width="15.625" style="94" customWidth="1"/>
    <col min="5129" max="5129" width="4" style="94" bestFit="1" customWidth="1"/>
    <col min="5130" max="5130" width="15.625" style="94" customWidth="1"/>
    <col min="5131" max="5132" width="1.625" style="94" customWidth="1"/>
    <col min="5133" max="5133" width="15.25" style="94" customWidth="1"/>
    <col min="5134" max="5134" width="15.625" style="94" customWidth="1"/>
    <col min="5135" max="5135" width="4" style="94" bestFit="1" customWidth="1"/>
    <col min="5136" max="5136" width="15.625" style="94" customWidth="1"/>
    <col min="5137" max="5138" width="1.625" style="94" customWidth="1"/>
    <col min="5139" max="5139" width="15.625" style="94" customWidth="1"/>
    <col min="5140" max="5140" width="4" style="94" bestFit="1" customWidth="1"/>
    <col min="5141" max="5141" width="15.625" style="94" customWidth="1"/>
    <col min="5142" max="5376" width="9" style="94"/>
    <col min="5377" max="5377" width="15.25" style="94" bestFit="1" customWidth="1"/>
    <col min="5378" max="5378" width="5.375" style="94" customWidth="1"/>
    <col min="5379" max="5379" width="15.625" style="94" customWidth="1"/>
    <col min="5380" max="5380" width="4" style="94" bestFit="1" customWidth="1"/>
    <col min="5381" max="5381" width="15.625" style="94" customWidth="1"/>
    <col min="5382" max="5383" width="1.625" style="94" customWidth="1"/>
    <col min="5384" max="5384" width="15.625" style="94" customWidth="1"/>
    <col min="5385" max="5385" width="4" style="94" bestFit="1" customWidth="1"/>
    <col min="5386" max="5386" width="15.625" style="94" customWidth="1"/>
    <col min="5387" max="5388" width="1.625" style="94" customWidth="1"/>
    <col min="5389" max="5389" width="15.25" style="94" customWidth="1"/>
    <col min="5390" max="5390" width="15.625" style="94" customWidth="1"/>
    <col min="5391" max="5391" width="4" style="94" bestFit="1" customWidth="1"/>
    <col min="5392" max="5392" width="15.625" style="94" customWidth="1"/>
    <col min="5393" max="5394" width="1.625" style="94" customWidth="1"/>
    <col min="5395" max="5395" width="15.625" style="94" customWidth="1"/>
    <col min="5396" max="5396" width="4" style="94" bestFit="1" customWidth="1"/>
    <col min="5397" max="5397" width="15.625" style="94" customWidth="1"/>
    <col min="5398" max="5632" width="9" style="94"/>
    <col min="5633" max="5633" width="15.25" style="94" bestFit="1" customWidth="1"/>
    <col min="5634" max="5634" width="5.375" style="94" customWidth="1"/>
    <col min="5635" max="5635" width="15.625" style="94" customWidth="1"/>
    <col min="5636" max="5636" width="4" style="94" bestFit="1" customWidth="1"/>
    <col min="5637" max="5637" width="15.625" style="94" customWidth="1"/>
    <col min="5638" max="5639" width="1.625" style="94" customWidth="1"/>
    <col min="5640" max="5640" width="15.625" style="94" customWidth="1"/>
    <col min="5641" max="5641" width="4" style="94" bestFit="1" customWidth="1"/>
    <col min="5642" max="5642" width="15.625" style="94" customWidth="1"/>
    <col min="5643" max="5644" width="1.625" style="94" customWidth="1"/>
    <col min="5645" max="5645" width="15.25" style="94" customWidth="1"/>
    <col min="5646" max="5646" width="15.625" style="94" customWidth="1"/>
    <col min="5647" max="5647" width="4" style="94" bestFit="1" customWidth="1"/>
    <col min="5648" max="5648" width="15.625" style="94" customWidth="1"/>
    <col min="5649" max="5650" width="1.625" style="94" customWidth="1"/>
    <col min="5651" max="5651" width="15.625" style="94" customWidth="1"/>
    <col min="5652" max="5652" width="4" style="94" bestFit="1" customWidth="1"/>
    <col min="5653" max="5653" width="15.625" style="94" customWidth="1"/>
    <col min="5654" max="5888" width="9" style="94"/>
    <col min="5889" max="5889" width="15.25" style="94" bestFit="1" customWidth="1"/>
    <col min="5890" max="5890" width="5.375" style="94" customWidth="1"/>
    <col min="5891" max="5891" width="15.625" style="94" customWidth="1"/>
    <col min="5892" max="5892" width="4" style="94" bestFit="1" customWidth="1"/>
    <col min="5893" max="5893" width="15.625" style="94" customWidth="1"/>
    <col min="5894" max="5895" width="1.625" style="94" customWidth="1"/>
    <col min="5896" max="5896" width="15.625" style="94" customWidth="1"/>
    <col min="5897" max="5897" width="4" style="94" bestFit="1" customWidth="1"/>
    <col min="5898" max="5898" width="15.625" style="94" customWidth="1"/>
    <col min="5899" max="5900" width="1.625" style="94" customWidth="1"/>
    <col min="5901" max="5901" width="15.25" style="94" customWidth="1"/>
    <col min="5902" max="5902" width="15.625" style="94" customWidth="1"/>
    <col min="5903" max="5903" width="4" style="94" bestFit="1" customWidth="1"/>
    <col min="5904" max="5904" width="15.625" style="94" customWidth="1"/>
    <col min="5905" max="5906" width="1.625" style="94" customWidth="1"/>
    <col min="5907" max="5907" width="15.625" style="94" customWidth="1"/>
    <col min="5908" max="5908" width="4" style="94" bestFit="1" customWidth="1"/>
    <col min="5909" max="5909" width="15.625" style="94" customWidth="1"/>
    <col min="5910" max="6144" width="9" style="94"/>
    <col min="6145" max="6145" width="15.25" style="94" bestFit="1" customWidth="1"/>
    <col min="6146" max="6146" width="5.375" style="94" customWidth="1"/>
    <col min="6147" max="6147" width="15.625" style="94" customWidth="1"/>
    <col min="6148" max="6148" width="4" style="94" bestFit="1" customWidth="1"/>
    <col min="6149" max="6149" width="15.625" style="94" customWidth="1"/>
    <col min="6150" max="6151" width="1.625" style="94" customWidth="1"/>
    <col min="6152" max="6152" width="15.625" style="94" customWidth="1"/>
    <col min="6153" max="6153" width="4" style="94" bestFit="1" customWidth="1"/>
    <col min="6154" max="6154" width="15.625" style="94" customWidth="1"/>
    <col min="6155" max="6156" width="1.625" style="94" customWidth="1"/>
    <col min="6157" max="6157" width="15.25" style="94" customWidth="1"/>
    <col min="6158" max="6158" width="15.625" style="94" customWidth="1"/>
    <col min="6159" max="6159" width="4" style="94" bestFit="1" customWidth="1"/>
    <col min="6160" max="6160" width="15.625" style="94" customWidth="1"/>
    <col min="6161" max="6162" width="1.625" style="94" customWidth="1"/>
    <col min="6163" max="6163" width="15.625" style="94" customWidth="1"/>
    <col min="6164" max="6164" width="4" style="94" bestFit="1" customWidth="1"/>
    <col min="6165" max="6165" width="15.625" style="94" customWidth="1"/>
    <col min="6166" max="6400" width="9" style="94"/>
    <col min="6401" max="6401" width="15.25" style="94" bestFit="1" customWidth="1"/>
    <col min="6402" max="6402" width="5.375" style="94" customWidth="1"/>
    <col min="6403" max="6403" width="15.625" style="94" customWidth="1"/>
    <col min="6404" max="6404" width="4" style="94" bestFit="1" customWidth="1"/>
    <col min="6405" max="6405" width="15.625" style="94" customWidth="1"/>
    <col min="6406" max="6407" width="1.625" style="94" customWidth="1"/>
    <col min="6408" max="6408" width="15.625" style="94" customWidth="1"/>
    <col min="6409" max="6409" width="4" style="94" bestFit="1" customWidth="1"/>
    <col min="6410" max="6410" width="15.625" style="94" customWidth="1"/>
    <col min="6411" max="6412" width="1.625" style="94" customWidth="1"/>
    <col min="6413" max="6413" width="15.25" style="94" customWidth="1"/>
    <col min="6414" max="6414" width="15.625" style="94" customWidth="1"/>
    <col min="6415" max="6415" width="4" style="94" bestFit="1" customWidth="1"/>
    <col min="6416" max="6416" width="15.625" style="94" customWidth="1"/>
    <col min="6417" max="6418" width="1.625" style="94" customWidth="1"/>
    <col min="6419" max="6419" width="15.625" style="94" customWidth="1"/>
    <col min="6420" max="6420" width="4" style="94" bestFit="1" customWidth="1"/>
    <col min="6421" max="6421" width="15.625" style="94" customWidth="1"/>
    <col min="6422" max="6656" width="9" style="94"/>
    <col min="6657" max="6657" width="15.25" style="94" bestFit="1" customWidth="1"/>
    <col min="6658" max="6658" width="5.375" style="94" customWidth="1"/>
    <col min="6659" max="6659" width="15.625" style="94" customWidth="1"/>
    <col min="6660" max="6660" width="4" style="94" bestFit="1" customWidth="1"/>
    <col min="6661" max="6661" width="15.625" style="94" customWidth="1"/>
    <col min="6662" max="6663" width="1.625" style="94" customWidth="1"/>
    <col min="6664" max="6664" width="15.625" style="94" customWidth="1"/>
    <col min="6665" max="6665" width="4" style="94" bestFit="1" customWidth="1"/>
    <col min="6666" max="6666" width="15.625" style="94" customWidth="1"/>
    <col min="6667" max="6668" width="1.625" style="94" customWidth="1"/>
    <col min="6669" max="6669" width="15.25" style="94" customWidth="1"/>
    <col min="6670" max="6670" width="15.625" style="94" customWidth="1"/>
    <col min="6671" max="6671" width="4" style="94" bestFit="1" customWidth="1"/>
    <col min="6672" max="6672" width="15.625" style="94" customWidth="1"/>
    <col min="6673" max="6674" width="1.625" style="94" customWidth="1"/>
    <col min="6675" max="6675" width="15.625" style="94" customWidth="1"/>
    <col min="6676" max="6676" width="4" style="94" bestFit="1" customWidth="1"/>
    <col min="6677" max="6677" width="15.625" style="94" customWidth="1"/>
    <col min="6678" max="6912" width="9" style="94"/>
    <col min="6913" max="6913" width="15.25" style="94" bestFit="1" customWidth="1"/>
    <col min="6914" max="6914" width="5.375" style="94" customWidth="1"/>
    <col min="6915" max="6915" width="15.625" style="94" customWidth="1"/>
    <col min="6916" max="6916" width="4" style="94" bestFit="1" customWidth="1"/>
    <col min="6917" max="6917" width="15.625" style="94" customWidth="1"/>
    <col min="6918" max="6919" width="1.625" style="94" customWidth="1"/>
    <col min="6920" max="6920" width="15.625" style="94" customWidth="1"/>
    <col min="6921" max="6921" width="4" style="94" bestFit="1" customWidth="1"/>
    <col min="6922" max="6922" width="15.625" style="94" customWidth="1"/>
    <col min="6923" max="6924" width="1.625" style="94" customWidth="1"/>
    <col min="6925" max="6925" width="15.25" style="94" customWidth="1"/>
    <col min="6926" max="6926" width="15.625" style="94" customWidth="1"/>
    <col min="6927" max="6927" width="4" style="94" bestFit="1" customWidth="1"/>
    <col min="6928" max="6928" width="15.625" style="94" customWidth="1"/>
    <col min="6929" max="6930" width="1.625" style="94" customWidth="1"/>
    <col min="6931" max="6931" width="15.625" style="94" customWidth="1"/>
    <col min="6932" max="6932" width="4" style="94" bestFit="1" customWidth="1"/>
    <col min="6933" max="6933" width="15.625" style="94" customWidth="1"/>
    <col min="6934" max="7168" width="9" style="94"/>
    <col min="7169" max="7169" width="15.25" style="94" bestFit="1" customWidth="1"/>
    <col min="7170" max="7170" width="5.375" style="94" customWidth="1"/>
    <col min="7171" max="7171" width="15.625" style="94" customWidth="1"/>
    <col min="7172" max="7172" width="4" style="94" bestFit="1" customWidth="1"/>
    <col min="7173" max="7173" width="15.625" style="94" customWidth="1"/>
    <col min="7174" max="7175" width="1.625" style="94" customWidth="1"/>
    <col min="7176" max="7176" width="15.625" style="94" customWidth="1"/>
    <col min="7177" max="7177" width="4" style="94" bestFit="1" customWidth="1"/>
    <col min="7178" max="7178" width="15.625" style="94" customWidth="1"/>
    <col min="7179" max="7180" width="1.625" style="94" customWidth="1"/>
    <col min="7181" max="7181" width="15.25" style="94" customWidth="1"/>
    <col min="7182" max="7182" width="15.625" style="94" customWidth="1"/>
    <col min="7183" max="7183" width="4" style="94" bestFit="1" customWidth="1"/>
    <col min="7184" max="7184" width="15.625" style="94" customWidth="1"/>
    <col min="7185" max="7186" width="1.625" style="94" customWidth="1"/>
    <col min="7187" max="7187" width="15.625" style="94" customWidth="1"/>
    <col min="7188" max="7188" width="4" style="94" bestFit="1" customWidth="1"/>
    <col min="7189" max="7189" width="15.625" style="94" customWidth="1"/>
    <col min="7190" max="7424" width="9" style="94"/>
    <col min="7425" max="7425" width="15.25" style="94" bestFit="1" customWidth="1"/>
    <col min="7426" max="7426" width="5.375" style="94" customWidth="1"/>
    <col min="7427" max="7427" width="15.625" style="94" customWidth="1"/>
    <col min="7428" max="7428" width="4" style="94" bestFit="1" customWidth="1"/>
    <col min="7429" max="7429" width="15.625" style="94" customWidth="1"/>
    <col min="7430" max="7431" width="1.625" style="94" customWidth="1"/>
    <col min="7432" max="7432" width="15.625" style="94" customWidth="1"/>
    <col min="7433" max="7433" width="4" style="94" bestFit="1" customWidth="1"/>
    <col min="7434" max="7434" width="15.625" style="94" customWidth="1"/>
    <col min="7435" max="7436" width="1.625" style="94" customWidth="1"/>
    <col min="7437" max="7437" width="15.25" style="94" customWidth="1"/>
    <col min="7438" max="7438" width="15.625" style="94" customWidth="1"/>
    <col min="7439" max="7439" width="4" style="94" bestFit="1" customWidth="1"/>
    <col min="7440" max="7440" width="15.625" style="94" customWidth="1"/>
    <col min="7441" max="7442" width="1.625" style="94" customWidth="1"/>
    <col min="7443" max="7443" width="15.625" style="94" customWidth="1"/>
    <col min="7444" max="7444" width="4" style="94" bestFit="1" customWidth="1"/>
    <col min="7445" max="7445" width="15.625" style="94" customWidth="1"/>
    <col min="7446" max="7680" width="9" style="94"/>
    <col min="7681" max="7681" width="15.25" style="94" bestFit="1" customWidth="1"/>
    <col min="7682" max="7682" width="5.375" style="94" customWidth="1"/>
    <col min="7683" max="7683" width="15.625" style="94" customWidth="1"/>
    <col min="7684" max="7684" width="4" style="94" bestFit="1" customWidth="1"/>
    <col min="7685" max="7685" width="15.625" style="94" customWidth="1"/>
    <col min="7686" max="7687" width="1.625" style="94" customWidth="1"/>
    <col min="7688" max="7688" width="15.625" style="94" customWidth="1"/>
    <col min="7689" max="7689" width="4" style="94" bestFit="1" customWidth="1"/>
    <col min="7690" max="7690" width="15.625" style="94" customWidth="1"/>
    <col min="7691" max="7692" width="1.625" style="94" customWidth="1"/>
    <col min="7693" max="7693" width="15.25" style="94" customWidth="1"/>
    <col min="7694" max="7694" width="15.625" style="94" customWidth="1"/>
    <col min="7695" max="7695" width="4" style="94" bestFit="1" customWidth="1"/>
    <col min="7696" max="7696" width="15.625" style="94" customWidth="1"/>
    <col min="7697" max="7698" width="1.625" style="94" customWidth="1"/>
    <col min="7699" max="7699" width="15.625" style="94" customWidth="1"/>
    <col min="7700" max="7700" width="4" style="94" bestFit="1" customWidth="1"/>
    <col min="7701" max="7701" width="15.625" style="94" customWidth="1"/>
    <col min="7702" max="7936" width="9" style="94"/>
    <col min="7937" max="7937" width="15.25" style="94" bestFit="1" customWidth="1"/>
    <col min="7938" max="7938" width="5.375" style="94" customWidth="1"/>
    <col min="7939" max="7939" width="15.625" style="94" customWidth="1"/>
    <col min="7940" max="7940" width="4" style="94" bestFit="1" customWidth="1"/>
    <col min="7941" max="7941" width="15.625" style="94" customWidth="1"/>
    <col min="7942" max="7943" width="1.625" style="94" customWidth="1"/>
    <col min="7944" max="7944" width="15.625" style="94" customWidth="1"/>
    <col min="7945" max="7945" width="4" style="94" bestFit="1" customWidth="1"/>
    <col min="7946" max="7946" width="15.625" style="94" customWidth="1"/>
    <col min="7947" max="7948" width="1.625" style="94" customWidth="1"/>
    <col min="7949" max="7949" width="15.25" style="94" customWidth="1"/>
    <col min="7950" max="7950" width="15.625" style="94" customWidth="1"/>
    <col min="7951" max="7951" width="4" style="94" bestFit="1" customWidth="1"/>
    <col min="7952" max="7952" width="15.625" style="94" customWidth="1"/>
    <col min="7953" max="7954" width="1.625" style="94" customWidth="1"/>
    <col min="7955" max="7955" width="15.625" style="94" customWidth="1"/>
    <col min="7956" max="7956" width="4" style="94" bestFit="1" customWidth="1"/>
    <col min="7957" max="7957" width="15.625" style="94" customWidth="1"/>
    <col min="7958" max="8192" width="9" style="94"/>
    <col min="8193" max="8193" width="15.25" style="94" bestFit="1" customWidth="1"/>
    <col min="8194" max="8194" width="5.375" style="94" customWidth="1"/>
    <col min="8195" max="8195" width="15.625" style="94" customWidth="1"/>
    <col min="8196" max="8196" width="4" style="94" bestFit="1" customWidth="1"/>
    <col min="8197" max="8197" width="15.625" style="94" customWidth="1"/>
    <col min="8198" max="8199" width="1.625" style="94" customWidth="1"/>
    <col min="8200" max="8200" width="15.625" style="94" customWidth="1"/>
    <col min="8201" max="8201" width="4" style="94" bestFit="1" customWidth="1"/>
    <col min="8202" max="8202" width="15.625" style="94" customWidth="1"/>
    <col min="8203" max="8204" width="1.625" style="94" customWidth="1"/>
    <col min="8205" max="8205" width="15.25" style="94" customWidth="1"/>
    <col min="8206" max="8206" width="15.625" style="94" customWidth="1"/>
    <col min="8207" max="8207" width="4" style="94" bestFit="1" customWidth="1"/>
    <col min="8208" max="8208" width="15.625" style="94" customWidth="1"/>
    <col min="8209" max="8210" width="1.625" style="94" customWidth="1"/>
    <col min="8211" max="8211" width="15.625" style="94" customWidth="1"/>
    <col min="8212" max="8212" width="4" style="94" bestFit="1" customWidth="1"/>
    <col min="8213" max="8213" width="15.625" style="94" customWidth="1"/>
    <col min="8214" max="8448" width="9" style="94"/>
    <col min="8449" max="8449" width="15.25" style="94" bestFit="1" customWidth="1"/>
    <col min="8450" max="8450" width="5.375" style="94" customWidth="1"/>
    <col min="8451" max="8451" width="15.625" style="94" customWidth="1"/>
    <col min="8452" max="8452" width="4" style="94" bestFit="1" customWidth="1"/>
    <col min="8453" max="8453" width="15.625" style="94" customWidth="1"/>
    <col min="8454" max="8455" width="1.625" style="94" customWidth="1"/>
    <col min="8456" max="8456" width="15.625" style="94" customWidth="1"/>
    <col min="8457" max="8457" width="4" style="94" bestFit="1" customWidth="1"/>
    <col min="8458" max="8458" width="15.625" style="94" customWidth="1"/>
    <col min="8459" max="8460" width="1.625" style="94" customWidth="1"/>
    <col min="8461" max="8461" width="15.25" style="94" customWidth="1"/>
    <col min="8462" max="8462" width="15.625" style="94" customWidth="1"/>
    <col min="8463" max="8463" width="4" style="94" bestFit="1" customWidth="1"/>
    <col min="8464" max="8464" width="15.625" style="94" customWidth="1"/>
    <col min="8465" max="8466" width="1.625" style="94" customWidth="1"/>
    <col min="8467" max="8467" width="15.625" style="94" customWidth="1"/>
    <col min="8468" max="8468" width="4" style="94" bestFit="1" customWidth="1"/>
    <col min="8469" max="8469" width="15.625" style="94" customWidth="1"/>
    <col min="8470" max="8704" width="9" style="94"/>
    <col min="8705" max="8705" width="15.25" style="94" bestFit="1" customWidth="1"/>
    <col min="8706" max="8706" width="5.375" style="94" customWidth="1"/>
    <col min="8707" max="8707" width="15.625" style="94" customWidth="1"/>
    <col min="8708" max="8708" width="4" style="94" bestFit="1" customWidth="1"/>
    <col min="8709" max="8709" width="15.625" style="94" customWidth="1"/>
    <col min="8710" max="8711" width="1.625" style="94" customWidth="1"/>
    <col min="8712" max="8712" width="15.625" style="94" customWidth="1"/>
    <col min="8713" max="8713" width="4" style="94" bestFit="1" customWidth="1"/>
    <col min="8714" max="8714" width="15.625" style="94" customWidth="1"/>
    <col min="8715" max="8716" width="1.625" style="94" customWidth="1"/>
    <col min="8717" max="8717" width="15.25" style="94" customWidth="1"/>
    <col min="8718" max="8718" width="15.625" style="94" customWidth="1"/>
    <col min="8719" max="8719" width="4" style="94" bestFit="1" customWidth="1"/>
    <col min="8720" max="8720" width="15.625" style="94" customWidth="1"/>
    <col min="8721" max="8722" width="1.625" style="94" customWidth="1"/>
    <col min="8723" max="8723" width="15.625" style="94" customWidth="1"/>
    <col min="8724" max="8724" width="4" style="94" bestFit="1" customWidth="1"/>
    <col min="8725" max="8725" width="15.625" style="94" customWidth="1"/>
    <col min="8726" max="8960" width="9" style="94"/>
    <col min="8961" max="8961" width="15.25" style="94" bestFit="1" customWidth="1"/>
    <col min="8962" max="8962" width="5.375" style="94" customWidth="1"/>
    <col min="8963" max="8963" width="15.625" style="94" customWidth="1"/>
    <col min="8964" max="8964" width="4" style="94" bestFit="1" customWidth="1"/>
    <col min="8965" max="8965" width="15.625" style="94" customWidth="1"/>
    <col min="8966" max="8967" width="1.625" style="94" customWidth="1"/>
    <col min="8968" max="8968" width="15.625" style="94" customWidth="1"/>
    <col min="8969" max="8969" width="4" style="94" bestFit="1" customWidth="1"/>
    <col min="8970" max="8970" width="15.625" style="94" customWidth="1"/>
    <col min="8971" max="8972" width="1.625" style="94" customWidth="1"/>
    <col min="8973" max="8973" width="15.25" style="94" customWidth="1"/>
    <col min="8974" max="8974" width="15.625" style="94" customWidth="1"/>
    <col min="8975" max="8975" width="4" style="94" bestFit="1" customWidth="1"/>
    <col min="8976" max="8976" width="15.625" style="94" customWidth="1"/>
    <col min="8977" max="8978" width="1.625" style="94" customWidth="1"/>
    <col min="8979" max="8979" width="15.625" style="94" customWidth="1"/>
    <col min="8980" max="8980" width="4" style="94" bestFit="1" customWidth="1"/>
    <col min="8981" max="8981" width="15.625" style="94" customWidth="1"/>
    <col min="8982" max="9216" width="9" style="94"/>
    <col min="9217" max="9217" width="15.25" style="94" bestFit="1" customWidth="1"/>
    <col min="9218" max="9218" width="5.375" style="94" customWidth="1"/>
    <col min="9219" max="9219" width="15.625" style="94" customWidth="1"/>
    <col min="9220" max="9220" width="4" style="94" bestFit="1" customWidth="1"/>
    <col min="9221" max="9221" width="15.625" style="94" customWidth="1"/>
    <col min="9222" max="9223" width="1.625" style="94" customWidth="1"/>
    <col min="9224" max="9224" width="15.625" style="94" customWidth="1"/>
    <col min="9225" max="9225" width="4" style="94" bestFit="1" customWidth="1"/>
    <col min="9226" max="9226" width="15.625" style="94" customWidth="1"/>
    <col min="9227" max="9228" width="1.625" style="94" customWidth="1"/>
    <col min="9229" max="9229" width="15.25" style="94" customWidth="1"/>
    <col min="9230" max="9230" width="15.625" style="94" customWidth="1"/>
    <col min="9231" max="9231" width="4" style="94" bestFit="1" customWidth="1"/>
    <col min="9232" max="9232" width="15.625" style="94" customWidth="1"/>
    <col min="9233" max="9234" width="1.625" style="94" customWidth="1"/>
    <col min="9235" max="9235" width="15.625" style="94" customWidth="1"/>
    <col min="9236" max="9236" width="4" style="94" bestFit="1" customWidth="1"/>
    <col min="9237" max="9237" width="15.625" style="94" customWidth="1"/>
    <col min="9238" max="9472" width="9" style="94"/>
    <col min="9473" max="9473" width="15.25" style="94" bestFit="1" customWidth="1"/>
    <col min="9474" max="9474" width="5.375" style="94" customWidth="1"/>
    <col min="9475" max="9475" width="15.625" style="94" customWidth="1"/>
    <col min="9476" max="9476" width="4" style="94" bestFit="1" customWidth="1"/>
    <col min="9477" max="9477" width="15.625" style="94" customWidth="1"/>
    <col min="9478" max="9479" width="1.625" style="94" customWidth="1"/>
    <col min="9480" max="9480" width="15.625" style="94" customWidth="1"/>
    <col min="9481" max="9481" width="4" style="94" bestFit="1" customWidth="1"/>
    <col min="9482" max="9482" width="15.625" style="94" customWidth="1"/>
    <col min="9483" max="9484" width="1.625" style="94" customWidth="1"/>
    <col min="9485" max="9485" width="15.25" style="94" customWidth="1"/>
    <col min="9486" max="9486" width="15.625" style="94" customWidth="1"/>
    <col min="9487" max="9487" width="4" style="94" bestFit="1" customWidth="1"/>
    <col min="9488" max="9488" width="15.625" style="94" customWidth="1"/>
    <col min="9489" max="9490" width="1.625" style="94" customWidth="1"/>
    <col min="9491" max="9491" width="15.625" style="94" customWidth="1"/>
    <col min="9492" max="9492" width="4" style="94" bestFit="1" customWidth="1"/>
    <col min="9493" max="9493" width="15.625" style="94" customWidth="1"/>
    <col min="9494" max="9728" width="9" style="94"/>
    <col min="9729" max="9729" width="15.25" style="94" bestFit="1" customWidth="1"/>
    <col min="9730" max="9730" width="5.375" style="94" customWidth="1"/>
    <col min="9731" max="9731" width="15.625" style="94" customWidth="1"/>
    <col min="9732" max="9732" width="4" style="94" bestFit="1" customWidth="1"/>
    <col min="9733" max="9733" width="15.625" style="94" customWidth="1"/>
    <col min="9734" max="9735" width="1.625" style="94" customWidth="1"/>
    <col min="9736" max="9736" width="15.625" style="94" customWidth="1"/>
    <col min="9737" max="9737" width="4" style="94" bestFit="1" customWidth="1"/>
    <col min="9738" max="9738" width="15.625" style="94" customWidth="1"/>
    <col min="9739" max="9740" width="1.625" style="94" customWidth="1"/>
    <col min="9741" max="9741" width="15.25" style="94" customWidth="1"/>
    <col min="9742" max="9742" width="15.625" style="94" customWidth="1"/>
    <col min="9743" max="9743" width="4" style="94" bestFit="1" customWidth="1"/>
    <col min="9744" max="9744" width="15.625" style="94" customWidth="1"/>
    <col min="9745" max="9746" width="1.625" style="94" customWidth="1"/>
    <col min="9747" max="9747" width="15.625" style="94" customWidth="1"/>
    <col min="9748" max="9748" width="4" style="94" bestFit="1" customWidth="1"/>
    <col min="9749" max="9749" width="15.625" style="94" customWidth="1"/>
    <col min="9750" max="9984" width="9" style="94"/>
    <col min="9985" max="9985" width="15.25" style="94" bestFit="1" customWidth="1"/>
    <col min="9986" max="9986" width="5.375" style="94" customWidth="1"/>
    <col min="9987" max="9987" width="15.625" style="94" customWidth="1"/>
    <col min="9988" max="9988" width="4" style="94" bestFit="1" customWidth="1"/>
    <col min="9989" max="9989" width="15.625" style="94" customWidth="1"/>
    <col min="9990" max="9991" width="1.625" style="94" customWidth="1"/>
    <col min="9992" max="9992" width="15.625" style="94" customWidth="1"/>
    <col min="9993" max="9993" width="4" style="94" bestFit="1" customWidth="1"/>
    <col min="9994" max="9994" width="15.625" style="94" customWidth="1"/>
    <col min="9995" max="9996" width="1.625" style="94" customWidth="1"/>
    <col min="9997" max="9997" width="15.25" style="94" customWidth="1"/>
    <col min="9998" max="9998" width="15.625" style="94" customWidth="1"/>
    <col min="9999" max="9999" width="4" style="94" bestFit="1" customWidth="1"/>
    <col min="10000" max="10000" width="15.625" style="94" customWidth="1"/>
    <col min="10001" max="10002" width="1.625" style="94" customWidth="1"/>
    <col min="10003" max="10003" width="15.625" style="94" customWidth="1"/>
    <col min="10004" max="10004" width="4" style="94" bestFit="1" customWidth="1"/>
    <col min="10005" max="10005" width="15.625" style="94" customWidth="1"/>
    <col min="10006" max="10240" width="9" style="94"/>
    <col min="10241" max="10241" width="15.25" style="94" bestFit="1" customWidth="1"/>
    <col min="10242" max="10242" width="5.375" style="94" customWidth="1"/>
    <col min="10243" max="10243" width="15.625" style="94" customWidth="1"/>
    <col min="10244" max="10244" width="4" style="94" bestFit="1" customWidth="1"/>
    <col min="10245" max="10245" width="15.625" style="94" customWidth="1"/>
    <col min="10246" max="10247" width="1.625" style="94" customWidth="1"/>
    <col min="10248" max="10248" width="15.625" style="94" customWidth="1"/>
    <col min="10249" max="10249" width="4" style="94" bestFit="1" customWidth="1"/>
    <col min="10250" max="10250" width="15.625" style="94" customWidth="1"/>
    <col min="10251" max="10252" width="1.625" style="94" customWidth="1"/>
    <col min="10253" max="10253" width="15.25" style="94" customWidth="1"/>
    <col min="10254" max="10254" width="15.625" style="94" customWidth="1"/>
    <col min="10255" max="10255" width="4" style="94" bestFit="1" customWidth="1"/>
    <col min="10256" max="10256" width="15.625" style="94" customWidth="1"/>
    <col min="10257" max="10258" width="1.625" style="94" customWidth="1"/>
    <col min="10259" max="10259" width="15.625" style="94" customWidth="1"/>
    <col min="10260" max="10260" width="4" style="94" bestFit="1" customWidth="1"/>
    <col min="10261" max="10261" width="15.625" style="94" customWidth="1"/>
    <col min="10262" max="10496" width="9" style="94"/>
    <col min="10497" max="10497" width="15.25" style="94" bestFit="1" customWidth="1"/>
    <col min="10498" max="10498" width="5.375" style="94" customWidth="1"/>
    <col min="10499" max="10499" width="15.625" style="94" customWidth="1"/>
    <col min="10500" max="10500" width="4" style="94" bestFit="1" customWidth="1"/>
    <col min="10501" max="10501" width="15.625" style="94" customWidth="1"/>
    <col min="10502" max="10503" width="1.625" style="94" customWidth="1"/>
    <col min="10504" max="10504" width="15.625" style="94" customWidth="1"/>
    <col min="10505" max="10505" width="4" style="94" bestFit="1" customWidth="1"/>
    <col min="10506" max="10506" width="15.625" style="94" customWidth="1"/>
    <col min="10507" max="10508" width="1.625" style="94" customWidth="1"/>
    <col min="10509" max="10509" width="15.25" style="94" customWidth="1"/>
    <col min="10510" max="10510" width="15.625" style="94" customWidth="1"/>
    <col min="10511" max="10511" width="4" style="94" bestFit="1" customWidth="1"/>
    <col min="10512" max="10512" width="15.625" style="94" customWidth="1"/>
    <col min="10513" max="10514" width="1.625" style="94" customWidth="1"/>
    <col min="10515" max="10515" width="15.625" style="94" customWidth="1"/>
    <col min="10516" max="10516" width="4" style="94" bestFit="1" customWidth="1"/>
    <col min="10517" max="10517" width="15.625" style="94" customWidth="1"/>
    <col min="10518" max="10752" width="9" style="94"/>
    <col min="10753" max="10753" width="15.25" style="94" bestFit="1" customWidth="1"/>
    <col min="10754" max="10754" width="5.375" style="94" customWidth="1"/>
    <col min="10755" max="10755" width="15.625" style="94" customWidth="1"/>
    <col min="10756" max="10756" width="4" style="94" bestFit="1" customWidth="1"/>
    <col min="10757" max="10757" width="15.625" style="94" customWidth="1"/>
    <col min="10758" max="10759" width="1.625" style="94" customWidth="1"/>
    <col min="10760" max="10760" width="15.625" style="94" customWidth="1"/>
    <col min="10761" max="10761" width="4" style="94" bestFit="1" customWidth="1"/>
    <col min="10762" max="10762" width="15.625" style="94" customWidth="1"/>
    <col min="10763" max="10764" width="1.625" style="94" customWidth="1"/>
    <col min="10765" max="10765" width="15.25" style="94" customWidth="1"/>
    <col min="10766" max="10766" width="15.625" style="94" customWidth="1"/>
    <col min="10767" max="10767" width="4" style="94" bestFit="1" customWidth="1"/>
    <col min="10768" max="10768" width="15.625" style="94" customWidth="1"/>
    <col min="10769" max="10770" width="1.625" style="94" customWidth="1"/>
    <col min="10771" max="10771" width="15.625" style="94" customWidth="1"/>
    <col min="10772" max="10772" width="4" style="94" bestFit="1" customWidth="1"/>
    <col min="10773" max="10773" width="15.625" style="94" customWidth="1"/>
    <col min="10774" max="11008" width="9" style="94"/>
    <col min="11009" max="11009" width="15.25" style="94" bestFit="1" customWidth="1"/>
    <col min="11010" max="11010" width="5.375" style="94" customWidth="1"/>
    <col min="11011" max="11011" width="15.625" style="94" customWidth="1"/>
    <col min="11012" max="11012" width="4" style="94" bestFit="1" customWidth="1"/>
    <col min="11013" max="11013" width="15.625" style="94" customWidth="1"/>
    <col min="11014" max="11015" width="1.625" style="94" customWidth="1"/>
    <col min="11016" max="11016" width="15.625" style="94" customWidth="1"/>
    <col min="11017" max="11017" width="4" style="94" bestFit="1" customWidth="1"/>
    <col min="11018" max="11018" width="15.625" style="94" customWidth="1"/>
    <col min="11019" max="11020" width="1.625" style="94" customWidth="1"/>
    <col min="11021" max="11021" width="15.25" style="94" customWidth="1"/>
    <col min="11022" max="11022" width="15.625" style="94" customWidth="1"/>
    <col min="11023" max="11023" width="4" style="94" bestFit="1" customWidth="1"/>
    <col min="11024" max="11024" width="15.625" style="94" customWidth="1"/>
    <col min="11025" max="11026" width="1.625" style="94" customWidth="1"/>
    <col min="11027" max="11027" width="15.625" style="94" customWidth="1"/>
    <col min="11028" max="11028" width="4" style="94" bestFit="1" customWidth="1"/>
    <col min="11029" max="11029" width="15.625" style="94" customWidth="1"/>
    <col min="11030" max="11264" width="9" style="94"/>
    <col min="11265" max="11265" width="15.25" style="94" bestFit="1" customWidth="1"/>
    <col min="11266" max="11266" width="5.375" style="94" customWidth="1"/>
    <col min="11267" max="11267" width="15.625" style="94" customWidth="1"/>
    <col min="11268" max="11268" width="4" style="94" bestFit="1" customWidth="1"/>
    <col min="11269" max="11269" width="15.625" style="94" customWidth="1"/>
    <col min="11270" max="11271" width="1.625" style="94" customWidth="1"/>
    <col min="11272" max="11272" width="15.625" style="94" customWidth="1"/>
    <col min="11273" max="11273" width="4" style="94" bestFit="1" customWidth="1"/>
    <col min="11274" max="11274" width="15.625" style="94" customWidth="1"/>
    <col min="11275" max="11276" width="1.625" style="94" customWidth="1"/>
    <col min="11277" max="11277" width="15.25" style="94" customWidth="1"/>
    <col min="11278" max="11278" width="15.625" style="94" customWidth="1"/>
    <col min="11279" max="11279" width="4" style="94" bestFit="1" customWidth="1"/>
    <col min="11280" max="11280" width="15.625" style="94" customWidth="1"/>
    <col min="11281" max="11282" width="1.625" style="94" customWidth="1"/>
    <col min="11283" max="11283" width="15.625" style="94" customWidth="1"/>
    <col min="11284" max="11284" width="4" style="94" bestFit="1" customWidth="1"/>
    <col min="11285" max="11285" width="15.625" style="94" customWidth="1"/>
    <col min="11286" max="11520" width="9" style="94"/>
    <col min="11521" max="11521" width="15.25" style="94" bestFit="1" customWidth="1"/>
    <col min="11522" max="11522" width="5.375" style="94" customWidth="1"/>
    <col min="11523" max="11523" width="15.625" style="94" customWidth="1"/>
    <col min="11524" max="11524" width="4" style="94" bestFit="1" customWidth="1"/>
    <col min="11525" max="11525" width="15.625" style="94" customWidth="1"/>
    <col min="11526" max="11527" width="1.625" style="94" customWidth="1"/>
    <col min="11528" max="11528" width="15.625" style="94" customWidth="1"/>
    <col min="11529" max="11529" width="4" style="94" bestFit="1" customWidth="1"/>
    <col min="11530" max="11530" width="15.625" style="94" customWidth="1"/>
    <col min="11531" max="11532" width="1.625" style="94" customWidth="1"/>
    <col min="11533" max="11533" width="15.25" style="94" customWidth="1"/>
    <col min="11534" max="11534" width="15.625" style="94" customWidth="1"/>
    <col min="11535" max="11535" width="4" style="94" bestFit="1" customWidth="1"/>
    <col min="11536" max="11536" width="15.625" style="94" customWidth="1"/>
    <col min="11537" max="11538" width="1.625" style="94" customWidth="1"/>
    <col min="11539" max="11539" width="15.625" style="94" customWidth="1"/>
    <col min="11540" max="11540" width="4" style="94" bestFit="1" customWidth="1"/>
    <col min="11541" max="11541" width="15.625" style="94" customWidth="1"/>
    <col min="11542" max="11776" width="9" style="94"/>
    <col min="11777" max="11777" width="15.25" style="94" bestFit="1" customWidth="1"/>
    <col min="11778" max="11778" width="5.375" style="94" customWidth="1"/>
    <col min="11779" max="11779" width="15.625" style="94" customWidth="1"/>
    <col min="11780" max="11780" width="4" style="94" bestFit="1" customWidth="1"/>
    <col min="11781" max="11781" width="15.625" style="94" customWidth="1"/>
    <col min="11782" max="11783" width="1.625" style="94" customWidth="1"/>
    <col min="11784" max="11784" width="15.625" style="94" customWidth="1"/>
    <col min="11785" max="11785" width="4" style="94" bestFit="1" customWidth="1"/>
    <col min="11786" max="11786" width="15.625" style="94" customWidth="1"/>
    <col min="11787" max="11788" width="1.625" style="94" customWidth="1"/>
    <col min="11789" max="11789" width="15.25" style="94" customWidth="1"/>
    <col min="11790" max="11790" width="15.625" style="94" customWidth="1"/>
    <col min="11791" max="11791" width="4" style="94" bestFit="1" customWidth="1"/>
    <col min="11792" max="11792" width="15.625" style="94" customWidth="1"/>
    <col min="11793" max="11794" width="1.625" style="94" customWidth="1"/>
    <col min="11795" max="11795" width="15.625" style="94" customWidth="1"/>
    <col min="11796" max="11796" width="4" style="94" bestFit="1" customWidth="1"/>
    <col min="11797" max="11797" width="15.625" style="94" customWidth="1"/>
    <col min="11798" max="12032" width="9" style="94"/>
    <col min="12033" max="12033" width="15.25" style="94" bestFit="1" customWidth="1"/>
    <col min="12034" max="12034" width="5.375" style="94" customWidth="1"/>
    <col min="12035" max="12035" width="15.625" style="94" customWidth="1"/>
    <col min="12036" max="12036" width="4" style="94" bestFit="1" customWidth="1"/>
    <col min="12037" max="12037" width="15.625" style="94" customWidth="1"/>
    <col min="12038" max="12039" width="1.625" style="94" customWidth="1"/>
    <col min="12040" max="12040" width="15.625" style="94" customWidth="1"/>
    <col min="12041" max="12041" width="4" style="94" bestFit="1" customWidth="1"/>
    <col min="12042" max="12042" width="15.625" style="94" customWidth="1"/>
    <col min="12043" max="12044" width="1.625" style="94" customWidth="1"/>
    <col min="12045" max="12045" width="15.25" style="94" customWidth="1"/>
    <col min="12046" max="12046" width="15.625" style="94" customWidth="1"/>
    <col min="12047" max="12047" width="4" style="94" bestFit="1" customWidth="1"/>
    <col min="12048" max="12048" width="15.625" style="94" customWidth="1"/>
    <col min="12049" max="12050" width="1.625" style="94" customWidth="1"/>
    <col min="12051" max="12051" width="15.625" style="94" customWidth="1"/>
    <col min="12052" max="12052" width="4" style="94" bestFit="1" customWidth="1"/>
    <col min="12053" max="12053" width="15.625" style="94" customWidth="1"/>
    <col min="12054" max="12288" width="9" style="94"/>
    <col min="12289" max="12289" width="15.25" style="94" bestFit="1" customWidth="1"/>
    <col min="12290" max="12290" width="5.375" style="94" customWidth="1"/>
    <col min="12291" max="12291" width="15.625" style="94" customWidth="1"/>
    <col min="12292" max="12292" width="4" style="94" bestFit="1" customWidth="1"/>
    <col min="12293" max="12293" width="15.625" style="94" customWidth="1"/>
    <col min="12294" max="12295" width="1.625" style="94" customWidth="1"/>
    <col min="12296" max="12296" width="15.625" style="94" customWidth="1"/>
    <col min="12297" max="12297" width="4" style="94" bestFit="1" customWidth="1"/>
    <col min="12298" max="12298" width="15.625" style="94" customWidth="1"/>
    <col min="12299" max="12300" width="1.625" style="94" customWidth="1"/>
    <col min="12301" max="12301" width="15.25" style="94" customWidth="1"/>
    <col min="12302" max="12302" width="15.625" style="94" customWidth="1"/>
    <col min="12303" max="12303" width="4" style="94" bestFit="1" customWidth="1"/>
    <col min="12304" max="12304" width="15.625" style="94" customWidth="1"/>
    <col min="12305" max="12306" width="1.625" style="94" customWidth="1"/>
    <col min="12307" max="12307" width="15.625" style="94" customWidth="1"/>
    <col min="12308" max="12308" width="4" style="94" bestFit="1" customWidth="1"/>
    <col min="12309" max="12309" width="15.625" style="94" customWidth="1"/>
    <col min="12310" max="12544" width="9" style="94"/>
    <col min="12545" max="12545" width="15.25" style="94" bestFit="1" customWidth="1"/>
    <col min="12546" max="12546" width="5.375" style="94" customWidth="1"/>
    <col min="12547" max="12547" width="15.625" style="94" customWidth="1"/>
    <col min="12548" max="12548" width="4" style="94" bestFit="1" customWidth="1"/>
    <col min="12549" max="12549" width="15.625" style="94" customWidth="1"/>
    <col min="12550" max="12551" width="1.625" style="94" customWidth="1"/>
    <col min="12552" max="12552" width="15.625" style="94" customWidth="1"/>
    <col min="12553" max="12553" width="4" style="94" bestFit="1" customWidth="1"/>
    <col min="12554" max="12554" width="15.625" style="94" customWidth="1"/>
    <col min="12555" max="12556" width="1.625" style="94" customWidth="1"/>
    <col min="12557" max="12557" width="15.25" style="94" customWidth="1"/>
    <col min="12558" max="12558" width="15.625" style="94" customWidth="1"/>
    <col min="12559" max="12559" width="4" style="94" bestFit="1" customWidth="1"/>
    <col min="12560" max="12560" width="15.625" style="94" customWidth="1"/>
    <col min="12561" max="12562" width="1.625" style="94" customWidth="1"/>
    <col min="12563" max="12563" width="15.625" style="94" customWidth="1"/>
    <col min="12564" max="12564" width="4" style="94" bestFit="1" customWidth="1"/>
    <col min="12565" max="12565" width="15.625" style="94" customWidth="1"/>
    <col min="12566" max="12800" width="9" style="94"/>
    <col min="12801" max="12801" width="15.25" style="94" bestFit="1" customWidth="1"/>
    <col min="12802" max="12802" width="5.375" style="94" customWidth="1"/>
    <col min="12803" max="12803" width="15.625" style="94" customWidth="1"/>
    <col min="12804" max="12804" width="4" style="94" bestFit="1" customWidth="1"/>
    <col min="12805" max="12805" width="15.625" style="94" customWidth="1"/>
    <col min="12806" max="12807" width="1.625" style="94" customWidth="1"/>
    <col min="12808" max="12808" width="15.625" style="94" customWidth="1"/>
    <col min="12809" max="12809" width="4" style="94" bestFit="1" customWidth="1"/>
    <col min="12810" max="12810" width="15.625" style="94" customWidth="1"/>
    <col min="12811" max="12812" width="1.625" style="94" customWidth="1"/>
    <col min="12813" max="12813" width="15.25" style="94" customWidth="1"/>
    <col min="12814" max="12814" width="15.625" style="94" customWidth="1"/>
    <col min="12815" max="12815" width="4" style="94" bestFit="1" customWidth="1"/>
    <col min="12816" max="12816" width="15.625" style="94" customWidth="1"/>
    <col min="12817" max="12818" width="1.625" style="94" customWidth="1"/>
    <col min="12819" max="12819" width="15.625" style="94" customWidth="1"/>
    <col min="12820" max="12820" width="4" style="94" bestFit="1" customWidth="1"/>
    <col min="12821" max="12821" width="15.625" style="94" customWidth="1"/>
    <col min="12822" max="13056" width="9" style="94"/>
    <col min="13057" max="13057" width="15.25" style="94" bestFit="1" customWidth="1"/>
    <col min="13058" max="13058" width="5.375" style="94" customWidth="1"/>
    <col min="13059" max="13059" width="15.625" style="94" customWidth="1"/>
    <col min="13060" max="13060" width="4" style="94" bestFit="1" customWidth="1"/>
    <col min="13061" max="13061" width="15.625" style="94" customWidth="1"/>
    <col min="13062" max="13063" width="1.625" style="94" customWidth="1"/>
    <col min="13064" max="13064" width="15.625" style="94" customWidth="1"/>
    <col min="13065" max="13065" width="4" style="94" bestFit="1" customWidth="1"/>
    <col min="13066" max="13066" width="15.625" style="94" customWidth="1"/>
    <col min="13067" max="13068" width="1.625" style="94" customWidth="1"/>
    <col min="13069" max="13069" width="15.25" style="94" customWidth="1"/>
    <col min="13070" max="13070" width="15.625" style="94" customWidth="1"/>
    <col min="13071" max="13071" width="4" style="94" bestFit="1" customWidth="1"/>
    <col min="13072" max="13072" width="15.625" style="94" customWidth="1"/>
    <col min="13073" max="13074" width="1.625" style="94" customWidth="1"/>
    <col min="13075" max="13075" width="15.625" style="94" customWidth="1"/>
    <col min="13076" max="13076" width="4" style="94" bestFit="1" customWidth="1"/>
    <col min="13077" max="13077" width="15.625" style="94" customWidth="1"/>
    <col min="13078" max="13312" width="9" style="94"/>
    <col min="13313" max="13313" width="15.25" style="94" bestFit="1" customWidth="1"/>
    <col min="13314" max="13314" width="5.375" style="94" customWidth="1"/>
    <col min="13315" max="13315" width="15.625" style="94" customWidth="1"/>
    <col min="13316" max="13316" width="4" style="94" bestFit="1" customWidth="1"/>
    <col min="13317" max="13317" width="15.625" style="94" customWidth="1"/>
    <col min="13318" max="13319" width="1.625" style="94" customWidth="1"/>
    <col min="13320" max="13320" width="15.625" style="94" customWidth="1"/>
    <col min="13321" max="13321" width="4" style="94" bestFit="1" customWidth="1"/>
    <col min="13322" max="13322" width="15.625" style="94" customWidth="1"/>
    <col min="13323" max="13324" width="1.625" style="94" customWidth="1"/>
    <col min="13325" max="13325" width="15.25" style="94" customWidth="1"/>
    <col min="13326" max="13326" width="15.625" style="94" customWidth="1"/>
    <col min="13327" max="13327" width="4" style="94" bestFit="1" customWidth="1"/>
    <col min="13328" max="13328" width="15.625" style="94" customWidth="1"/>
    <col min="13329" max="13330" width="1.625" style="94" customWidth="1"/>
    <col min="13331" max="13331" width="15.625" style="94" customWidth="1"/>
    <col min="13332" max="13332" width="4" style="94" bestFit="1" customWidth="1"/>
    <col min="13333" max="13333" width="15.625" style="94" customWidth="1"/>
    <col min="13334" max="13568" width="9" style="94"/>
    <col min="13569" max="13569" width="15.25" style="94" bestFit="1" customWidth="1"/>
    <col min="13570" max="13570" width="5.375" style="94" customWidth="1"/>
    <col min="13571" max="13571" width="15.625" style="94" customWidth="1"/>
    <col min="13572" max="13572" width="4" style="94" bestFit="1" customWidth="1"/>
    <col min="13573" max="13573" width="15.625" style="94" customWidth="1"/>
    <col min="13574" max="13575" width="1.625" style="94" customWidth="1"/>
    <col min="13576" max="13576" width="15.625" style="94" customWidth="1"/>
    <col min="13577" max="13577" width="4" style="94" bestFit="1" customWidth="1"/>
    <col min="13578" max="13578" width="15.625" style="94" customWidth="1"/>
    <col min="13579" max="13580" width="1.625" style="94" customWidth="1"/>
    <col min="13581" max="13581" width="15.25" style="94" customWidth="1"/>
    <col min="13582" max="13582" width="15.625" style="94" customWidth="1"/>
    <col min="13583" max="13583" width="4" style="94" bestFit="1" customWidth="1"/>
    <col min="13584" max="13584" width="15.625" style="94" customWidth="1"/>
    <col min="13585" max="13586" width="1.625" style="94" customWidth="1"/>
    <col min="13587" max="13587" width="15.625" style="94" customWidth="1"/>
    <col min="13588" max="13588" width="4" style="94" bestFit="1" customWidth="1"/>
    <col min="13589" max="13589" width="15.625" style="94" customWidth="1"/>
    <col min="13590" max="13824" width="9" style="94"/>
    <col min="13825" max="13825" width="15.25" style="94" bestFit="1" customWidth="1"/>
    <col min="13826" max="13826" width="5.375" style="94" customWidth="1"/>
    <col min="13827" max="13827" width="15.625" style="94" customWidth="1"/>
    <col min="13828" max="13828" width="4" style="94" bestFit="1" customWidth="1"/>
    <col min="13829" max="13829" width="15.625" style="94" customWidth="1"/>
    <col min="13830" max="13831" width="1.625" style="94" customWidth="1"/>
    <col min="13832" max="13832" width="15.625" style="94" customWidth="1"/>
    <col min="13833" max="13833" width="4" style="94" bestFit="1" customWidth="1"/>
    <col min="13834" max="13834" width="15.625" style="94" customWidth="1"/>
    <col min="13835" max="13836" width="1.625" style="94" customWidth="1"/>
    <col min="13837" max="13837" width="15.25" style="94" customWidth="1"/>
    <col min="13838" max="13838" width="15.625" style="94" customWidth="1"/>
    <col min="13839" max="13839" width="4" style="94" bestFit="1" customWidth="1"/>
    <col min="13840" max="13840" width="15.625" style="94" customWidth="1"/>
    <col min="13841" max="13842" width="1.625" style="94" customWidth="1"/>
    <col min="13843" max="13843" width="15.625" style="94" customWidth="1"/>
    <col min="13844" max="13844" width="4" style="94" bestFit="1" customWidth="1"/>
    <col min="13845" max="13845" width="15.625" style="94" customWidth="1"/>
    <col min="13846" max="14080" width="9" style="94"/>
    <col min="14081" max="14081" width="15.25" style="94" bestFit="1" customWidth="1"/>
    <col min="14082" max="14082" width="5.375" style="94" customWidth="1"/>
    <col min="14083" max="14083" width="15.625" style="94" customWidth="1"/>
    <col min="14084" max="14084" width="4" style="94" bestFit="1" customWidth="1"/>
    <col min="14085" max="14085" width="15.625" style="94" customWidth="1"/>
    <col min="14086" max="14087" width="1.625" style="94" customWidth="1"/>
    <col min="14088" max="14088" width="15.625" style="94" customWidth="1"/>
    <col min="14089" max="14089" width="4" style="94" bestFit="1" customWidth="1"/>
    <col min="14090" max="14090" width="15.625" style="94" customWidth="1"/>
    <col min="14091" max="14092" width="1.625" style="94" customWidth="1"/>
    <col min="14093" max="14093" width="15.25" style="94" customWidth="1"/>
    <col min="14094" max="14094" width="15.625" style="94" customWidth="1"/>
    <col min="14095" max="14095" width="4" style="94" bestFit="1" customWidth="1"/>
    <col min="14096" max="14096" width="15.625" style="94" customWidth="1"/>
    <col min="14097" max="14098" width="1.625" style="94" customWidth="1"/>
    <col min="14099" max="14099" width="15.625" style="94" customWidth="1"/>
    <col min="14100" max="14100" width="4" style="94" bestFit="1" customWidth="1"/>
    <col min="14101" max="14101" width="15.625" style="94" customWidth="1"/>
    <col min="14102" max="14336" width="9" style="94"/>
    <col min="14337" max="14337" width="15.25" style="94" bestFit="1" customWidth="1"/>
    <col min="14338" max="14338" width="5.375" style="94" customWidth="1"/>
    <col min="14339" max="14339" width="15.625" style="94" customWidth="1"/>
    <col min="14340" max="14340" width="4" style="94" bestFit="1" customWidth="1"/>
    <col min="14341" max="14341" width="15.625" style="94" customWidth="1"/>
    <col min="14342" max="14343" width="1.625" style="94" customWidth="1"/>
    <col min="14344" max="14344" width="15.625" style="94" customWidth="1"/>
    <col min="14345" max="14345" width="4" style="94" bestFit="1" customWidth="1"/>
    <col min="14346" max="14346" width="15.625" style="94" customWidth="1"/>
    <col min="14347" max="14348" width="1.625" style="94" customWidth="1"/>
    <col min="14349" max="14349" width="15.25" style="94" customWidth="1"/>
    <col min="14350" max="14350" width="15.625" style="94" customWidth="1"/>
    <col min="14351" max="14351" width="4" style="94" bestFit="1" customWidth="1"/>
    <col min="14352" max="14352" width="15.625" style="94" customWidth="1"/>
    <col min="14353" max="14354" width="1.625" style="94" customWidth="1"/>
    <col min="14355" max="14355" width="15.625" style="94" customWidth="1"/>
    <col min="14356" max="14356" width="4" style="94" bestFit="1" customWidth="1"/>
    <col min="14357" max="14357" width="15.625" style="94" customWidth="1"/>
    <col min="14358" max="14592" width="9" style="94"/>
    <col min="14593" max="14593" width="15.25" style="94" bestFit="1" customWidth="1"/>
    <col min="14594" max="14594" width="5.375" style="94" customWidth="1"/>
    <col min="14595" max="14595" width="15.625" style="94" customWidth="1"/>
    <col min="14596" max="14596" width="4" style="94" bestFit="1" customWidth="1"/>
    <col min="14597" max="14597" width="15.625" style="94" customWidth="1"/>
    <col min="14598" max="14599" width="1.625" style="94" customWidth="1"/>
    <col min="14600" max="14600" width="15.625" style="94" customWidth="1"/>
    <col min="14601" max="14601" width="4" style="94" bestFit="1" customWidth="1"/>
    <col min="14602" max="14602" width="15.625" style="94" customWidth="1"/>
    <col min="14603" max="14604" width="1.625" style="94" customWidth="1"/>
    <col min="14605" max="14605" width="15.25" style="94" customWidth="1"/>
    <col min="14606" max="14606" width="15.625" style="94" customWidth="1"/>
    <col min="14607" max="14607" width="4" style="94" bestFit="1" customWidth="1"/>
    <col min="14608" max="14608" width="15.625" style="94" customWidth="1"/>
    <col min="14609" max="14610" width="1.625" style="94" customWidth="1"/>
    <col min="14611" max="14611" width="15.625" style="94" customWidth="1"/>
    <col min="14612" max="14612" width="4" style="94" bestFit="1" customWidth="1"/>
    <col min="14613" max="14613" width="15.625" style="94" customWidth="1"/>
    <col min="14614" max="14848" width="9" style="94"/>
    <col min="14849" max="14849" width="15.25" style="94" bestFit="1" customWidth="1"/>
    <col min="14850" max="14850" width="5.375" style="94" customWidth="1"/>
    <col min="14851" max="14851" width="15.625" style="94" customWidth="1"/>
    <col min="14852" max="14852" width="4" style="94" bestFit="1" customWidth="1"/>
    <col min="14853" max="14853" width="15.625" style="94" customWidth="1"/>
    <col min="14854" max="14855" width="1.625" style="94" customWidth="1"/>
    <col min="14856" max="14856" width="15.625" style="94" customWidth="1"/>
    <col min="14857" max="14857" width="4" style="94" bestFit="1" customWidth="1"/>
    <col min="14858" max="14858" width="15.625" style="94" customWidth="1"/>
    <col min="14859" max="14860" width="1.625" style="94" customWidth="1"/>
    <col min="14861" max="14861" width="15.25" style="94" customWidth="1"/>
    <col min="14862" max="14862" width="15.625" style="94" customWidth="1"/>
    <col min="14863" max="14863" width="4" style="94" bestFit="1" customWidth="1"/>
    <col min="14864" max="14864" width="15.625" style="94" customWidth="1"/>
    <col min="14865" max="14866" width="1.625" style="94" customWidth="1"/>
    <col min="14867" max="14867" width="15.625" style="94" customWidth="1"/>
    <col min="14868" max="14868" width="4" style="94" bestFit="1" customWidth="1"/>
    <col min="14869" max="14869" width="15.625" style="94" customWidth="1"/>
    <col min="14870" max="15104" width="9" style="94"/>
    <col min="15105" max="15105" width="15.25" style="94" bestFit="1" customWidth="1"/>
    <col min="15106" max="15106" width="5.375" style="94" customWidth="1"/>
    <col min="15107" max="15107" width="15.625" style="94" customWidth="1"/>
    <col min="15108" max="15108" width="4" style="94" bestFit="1" customWidth="1"/>
    <col min="15109" max="15109" width="15.625" style="94" customWidth="1"/>
    <col min="15110" max="15111" width="1.625" style="94" customWidth="1"/>
    <col min="15112" max="15112" width="15.625" style="94" customWidth="1"/>
    <col min="15113" max="15113" width="4" style="94" bestFit="1" customWidth="1"/>
    <col min="15114" max="15114" width="15.625" style="94" customWidth="1"/>
    <col min="15115" max="15116" width="1.625" style="94" customWidth="1"/>
    <col min="15117" max="15117" width="15.25" style="94" customWidth="1"/>
    <col min="15118" max="15118" width="15.625" style="94" customWidth="1"/>
    <col min="15119" max="15119" width="4" style="94" bestFit="1" customWidth="1"/>
    <col min="15120" max="15120" width="15.625" style="94" customWidth="1"/>
    <col min="15121" max="15122" width="1.625" style="94" customWidth="1"/>
    <col min="15123" max="15123" width="15.625" style="94" customWidth="1"/>
    <col min="15124" max="15124" width="4" style="94" bestFit="1" customWidth="1"/>
    <col min="15125" max="15125" width="15.625" style="94" customWidth="1"/>
    <col min="15126" max="15360" width="9" style="94"/>
    <col min="15361" max="15361" width="15.25" style="94" bestFit="1" customWidth="1"/>
    <col min="15362" max="15362" width="5.375" style="94" customWidth="1"/>
    <col min="15363" max="15363" width="15.625" style="94" customWidth="1"/>
    <col min="15364" max="15364" width="4" style="94" bestFit="1" customWidth="1"/>
    <col min="15365" max="15365" width="15.625" style="94" customWidth="1"/>
    <col min="15366" max="15367" width="1.625" style="94" customWidth="1"/>
    <col min="15368" max="15368" width="15.625" style="94" customWidth="1"/>
    <col min="15369" max="15369" width="4" style="94" bestFit="1" customWidth="1"/>
    <col min="15370" max="15370" width="15.625" style="94" customWidth="1"/>
    <col min="15371" max="15372" width="1.625" style="94" customWidth="1"/>
    <col min="15373" max="15373" width="15.25" style="94" customWidth="1"/>
    <col min="15374" max="15374" width="15.625" style="94" customWidth="1"/>
    <col min="15375" max="15375" width="4" style="94" bestFit="1" customWidth="1"/>
    <col min="15376" max="15376" width="15.625" style="94" customWidth="1"/>
    <col min="15377" max="15378" width="1.625" style="94" customWidth="1"/>
    <col min="15379" max="15379" width="15.625" style="94" customWidth="1"/>
    <col min="15380" max="15380" width="4" style="94" bestFit="1" customWidth="1"/>
    <col min="15381" max="15381" width="15.625" style="94" customWidth="1"/>
    <col min="15382" max="15616" width="9" style="94"/>
    <col min="15617" max="15617" width="15.25" style="94" bestFit="1" customWidth="1"/>
    <col min="15618" max="15618" width="5.375" style="94" customWidth="1"/>
    <col min="15619" max="15619" width="15.625" style="94" customWidth="1"/>
    <col min="15620" max="15620" width="4" style="94" bestFit="1" customWidth="1"/>
    <col min="15621" max="15621" width="15.625" style="94" customWidth="1"/>
    <col min="15622" max="15623" width="1.625" style="94" customWidth="1"/>
    <col min="15624" max="15624" width="15.625" style="94" customWidth="1"/>
    <col min="15625" max="15625" width="4" style="94" bestFit="1" customWidth="1"/>
    <col min="15626" max="15626" width="15.625" style="94" customWidth="1"/>
    <col min="15627" max="15628" width="1.625" style="94" customWidth="1"/>
    <col min="15629" max="15629" width="15.25" style="94" customWidth="1"/>
    <col min="15630" max="15630" width="15.625" style="94" customWidth="1"/>
    <col min="15631" max="15631" width="4" style="94" bestFit="1" customWidth="1"/>
    <col min="15632" max="15632" width="15.625" style="94" customWidth="1"/>
    <col min="15633" max="15634" width="1.625" style="94" customWidth="1"/>
    <col min="15635" max="15635" width="15.625" style="94" customWidth="1"/>
    <col min="15636" max="15636" width="4" style="94" bestFit="1" customWidth="1"/>
    <col min="15637" max="15637" width="15.625" style="94" customWidth="1"/>
    <col min="15638" max="15872" width="9" style="94"/>
    <col min="15873" max="15873" width="15.25" style="94" bestFit="1" customWidth="1"/>
    <col min="15874" max="15874" width="5.375" style="94" customWidth="1"/>
    <col min="15875" max="15875" width="15.625" style="94" customWidth="1"/>
    <col min="15876" max="15876" width="4" style="94" bestFit="1" customWidth="1"/>
    <col min="15877" max="15877" width="15.625" style="94" customWidth="1"/>
    <col min="15878" max="15879" width="1.625" style="94" customWidth="1"/>
    <col min="15880" max="15880" width="15.625" style="94" customWidth="1"/>
    <col min="15881" max="15881" width="4" style="94" bestFit="1" customWidth="1"/>
    <col min="15882" max="15882" width="15.625" style="94" customWidth="1"/>
    <col min="15883" max="15884" width="1.625" style="94" customWidth="1"/>
    <col min="15885" max="15885" width="15.25" style="94" customWidth="1"/>
    <col min="15886" max="15886" width="15.625" style="94" customWidth="1"/>
    <col min="15887" max="15887" width="4" style="94" bestFit="1" customWidth="1"/>
    <col min="15888" max="15888" width="15.625" style="94" customWidth="1"/>
    <col min="15889" max="15890" width="1.625" style="94" customWidth="1"/>
    <col min="15891" max="15891" width="15.625" style="94" customWidth="1"/>
    <col min="15892" max="15892" width="4" style="94" bestFit="1" customWidth="1"/>
    <col min="15893" max="15893" width="15.625" style="94" customWidth="1"/>
    <col min="15894" max="16128" width="9" style="94"/>
    <col min="16129" max="16129" width="15.25" style="94" bestFit="1" customWidth="1"/>
    <col min="16130" max="16130" width="5.375" style="94" customWidth="1"/>
    <col min="16131" max="16131" width="15.625" style="94" customWidth="1"/>
    <col min="16132" max="16132" width="4" style="94" bestFit="1" customWidth="1"/>
    <col min="16133" max="16133" width="15.625" style="94" customWidth="1"/>
    <col min="16134" max="16135" width="1.625" style="94" customWidth="1"/>
    <col min="16136" max="16136" width="15.625" style="94" customWidth="1"/>
    <col min="16137" max="16137" width="4" style="94" bestFit="1" customWidth="1"/>
    <col min="16138" max="16138" width="15.625" style="94" customWidth="1"/>
    <col min="16139" max="16140" width="1.625" style="94" customWidth="1"/>
    <col min="16141" max="16141" width="15.25" style="94" customWidth="1"/>
    <col min="16142" max="16142" width="15.625" style="94" customWidth="1"/>
    <col min="16143" max="16143" width="4" style="94" bestFit="1" customWidth="1"/>
    <col min="16144" max="16144" width="15.625" style="94" customWidth="1"/>
    <col min="16145" max="16146" width="1.625" style="94" customWidth="1"/>
    <col min="16147" max="16147" width="15.625" style="94" customWidth="1"/>
    <col min="16148" max="16148" width="4" style="94" bestFit="1" customWidth="1"/>
    <col min="16149" max="16149" width="15.625" style="94" customWidth="1"/>
    <col min="16150" max="16384" width="9" style="94"/>
  </cols>
  <sheetData>
    <row r="1" spans="1:21" ht="24">
      <c r="B1" s="645" t="s">
        <v>269</v>
      </c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</row>
    <row r="2" spans="1:21" ht="24"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</row>
    <row r="3" spans="1:21" ht="24" customHeight="1">
      <c r="A3" s="646" t="s">
        <v>270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</row>
    <row r="4" spans="1:21" ht="24" customHeight="1">
      <c r="A4" s="647" t="s">
        <v>271</v>
      </c>
      <c r="B4" s="646"/>
      <c r="C4" s="646"/>
      <c r="D4" s="646"/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6"/>
      <c r="Q4" s="646"/>
      <c r="R4" s="646"/>
      <c r="S4" s="646"/>
      <c r="T4" s="646"/>
      <c r="U4" s="646"/>
    </row>
    <row r="5" spans="1:21" ht="13.5">
      <c r="A5" s="142"/>
      <c r="B5" s="593" t="s">
        <v>272</v>
      </c>
      <c r="C5" s="594"/>
      <c r="D5" s="594"/>
      <c r="E5" s="595"/>
      <c r="H5" s="593" t="s">
        <v>273</v>
      </c>
      <c r="I5" s="594"/>
      <c r="J5" s="595"/>
      <c r="M5" s="142"/>
      <c r="N5" s="593" t="s">
        <v>274</v>
      </c>
      <c r="O5" s="594"/>
      <c r="P5" s="595"/>
      <c r="S5" s="593" t="s">
        <v>275</v>
      </c>
      <c r="T5" s="594"/>
      <c r="U5" s="595"/>
    </row>
    <row r="6" spans="1:21" ht="13.5">
      <c r="A6" s="143" t="s">
        <v>128</v>
      </c>
      <c r="B6" s="589" t="s">
        <v>276</v>
      </c>
      <c r="C6" s="590" t="s">
        <v>130</v>
      </c>
      <c r="D6" s="590"/>
      <c r="E6" s="590"/>
      <c r="H6" s="590" t="s">
        <v>130</v>
      </c>
      <c r="I6" s="590"/>
      <c r="J6" s="590"/>
      <c r="M6" s="143" t="s">
        <v>128</v>
      </c>
      <c r="N6" s="590" t="s">
        <v>130</v>
      </c>
      <c r="O6" s="590"/>
      <c r="P6" s="590"/>
      <c r="S6" s="590" t="s">
        <v>130</v>
      </c>
      <c r="T6" s="590"/>
      <c r="U6" s="590"/>
    </row>
    <row r="7" spans="1:21" ht="13.5">
      <c r="A7" s="145"/>
      <c r="B7" s="596"/>
      <c r="C7" s="648"/>
      <c r="D7" s="648"/>
      <c r="E7" s="648"/>
      <c r="H7" s="648"/>
      <c r="I7" s="648"/>
      <c r="J7" s="648"/>
      <c r="M7" s="145"/>
      <c r="N7" s="648"/>
      <c r="O7" s="648"/>
      <c r="P7" s="648"/>
      <c r="S7" s="648"/>
      <c r="T7" s="648"/>
      <c r="U7" s="648"/>
    </row>
    <row r="8" spans="1:21" ht="25.5" customHeight="1">
      <c r="A8" s="150">
        <v>0.375</v>
      </c>
      <c r="B8" s="171">
        <v>1</v>
      </c>
      <c r="C8" s="274"/>
      <c r="D8" s="275" t="s">
        <v>136</v>
      </c>
      <c r="E8" s="274"/>
      <c r="F8" s="95"/>
      <c r="G8" s="95"/>
      <c r="H8" s="274"/>
      <c r="I8" s="275" t="s">
        <v>136</v>
      </c>
      <c r="J8" s="274"/>
      <c r="K8" s="95"/>
      <c r="L8" s="95"/>
      <c r="M8" s="150">
        <v>0.375</v>
      </c>
      <c r="N8" s="274"/>
      <c r="O8" s="275" t="s">
        <v>136</v>
      </c>
      <c r="P8" s="274"/>
      <c r="Q8" s="95"/>
      <c r="R8" s="95"/>
      <c r="S8" s="274"/>
      <c r="T8" s="275" t="s">
        <v>277</v>
      </c>
      <c r="U8" s="274"/>
    </row>
    <row r="9" spans="1:21" ht="25.5" customHeight="1">
      <c r="A9" s="150">
        <v>0.40625</v>
      </c>
      <c r="B9" s="171">
        <v>2</v>
      </c>
      <c r="C9" s="274"/>
      <c r="D9" s="275" t="s">
        <v>136</v>
      </c>
      <c r="E9" s="274"/>
      <c r="F9" s="95"/>
      <c r="G9" s="95"/>
      <c r="H9" s="276"/>
      <c r="I9" s="275" t="s">
        <v>277</v>
      </c>
      <c r="J9" s="274"/>
      <c r="K9" s="95"/>
      <c r="L9" s="95"/>
      <c r="M9" s="150">
        <v>0.40625</v>
      </c>
      <c r="N9" s="274"/>
      <c r="O9" s="275" t="s">
        <v>277</v>
      </c>
      <c r="P9" s="274"/>
      <c r="Q9" s="95"/>
      <c r="R9" s="95"/>
      <c r="S9" s="274"/>
      <c r="T9" s="275" t="s">
        <v>277</v>
      </c>
      <c r="U9" s="274"/>
    </row>
    <row r="10" spans="1:21" ht="25.5" customHeight="1">
      <c r="A10" s="172">
        <v>0.4375</v>
      </c>
      <c r="B10" s="171">
        <v>3</v>
      </c>
      <c r="C10" s="274"/>
      <c r="D10" s="275" t="s">
        <v>277</v>
      </c>
      <c r="E10" s="274"/>
      <c r="F10" s="95"/>
      <c r="G10" s="95"/>
      <c r="H10" s="274"/>
      <c r="I10" s="275" t="s">
        <v>277</v>
      </c>
      <c r="J10" s="274"/>
      <c r="K10" s="95"/>
      <c r="L10" s="95"/>
      <c r="M10" s="172">
        <v>0.4375</v>
      </c>
      <c r="N10" s="274"/>
      <c r="O10" s="275" t="s">
        <v>277</v>
      </c>
      <c r="P10" s="274"/>
      <c r="Q10" s="95"/>
      <c r="R10" s="95"/>
      <c r="S10" s="274"/>
      <c r="T10" s="275" t="s">
        <v>277</v>
      </c>
      <c r="U10" s="274"/>
    </row>
    <row r="11" spans="1:21" ht="25.5" customHeight="1">
      <c r="A11" s="172">
        <v>0.46875</v>
      </c>
      <c r="B11" s="171">
        <v>4</v>
      </c>
      <c r="C11" s="274"/>
      <c r="D11" s="275" t="s">
        <v>277</v>
      </c>
      <c r="E11" s="274"/>
      <c r="F11" s="95"/>
      <c r="G11" s="95"/>
      <c r="H11" s="277"/>
      <c r="I11" s="275" t="s">
        <v>214</v>
      </c>
      <c r="J11" s="274"/>
      <c r="K11" s="95"/>
      <c r="L11" s="95"/>
      <c r="M11" s="172">
        <v>0.46875</v>
      </c>
      <c r="N11" s="274"/>
      <c r="O11" s="275" t="s">
        <v>136</v>
      </c>
      <c r="P11" s="274"/>
      <c r="Q11" s="95"/>
      <c r="R11" s="95"/>
      <c r="S11" s="274"/>
      <c r="T11" s="275" t="s">
        <v>277</v>
      </c>
      <c r="U11" s="274"/>
    </row>
    <row r="12" spans="1:21" ht="24">
      <c r="A12" s="172">
        <v>0.5</v>
      </c>
      <c r="B12" s="171">
        <v>5</v>
      </c>
      <c r="C12" s="274"/>
      <c r="D12" s="275" t="s">
        <v>277</v>
      </c>
      <c r="E12" s="274"/>
      <c r="F12" s="95"/>
      <c r="G12" s="95"/>
      <c r="H12" s="274"/>
      <c r="I12" s="275" t="s">
        <v>277</v>
      </c>
      <c r="J12" s="274"/>
      <c r="K12" s="95"/>
      <c r="L12" s="95"/>
      <c r="M12" s="172">
        <v>0.5</v>
      </c>
      <c r="N12" s="274"/>
      <c r="O12" s="275" t="s">
        <v>277</v>
      </c>
      <c r="P12" s="274"/>
      <c r="Q12" s="278"/>
      <c r="R12" s="278"/>
      <c r="S12" s="274"/>
      <c r="T12" s="275" t="s">
        <v>277</v>
      </c>
      <c r="U12" s="274"/>
    </row>
    <row r="13" spans="1:21" ht="24">
      <c r="A13" s="172">
        <v>0.53125</v>
      </c>
      <c r="B13" s="171">
        <v>6</v>
      </c>
      <c r="C13" s="274"/>
      <c r="D13" s="275" t="s">
        <v>277</v>
      </c>
      <c r="E13" s="274"/>
      <c r="F13" s="95"/>
      <c r="G13" s="95"/>
      <c r="H13" s="274"/>
      <c r="I13" s="275" t="s">
        <v>277</v>
      </c>
      <c r="J13" s="274"/>
      <c r="K13" s="95"/>
      <c r="L13" s="95"/>
      <c r="M13" s="172">
        <v>0.53125</v>
      </c>
      <c r="N13" s="274"/>
      <c r="O13" s="275" t="s">
        <v>136</v>
      </c>
      <c r="P13" s="274"/>
      <c r="Q13" s="95"/>
      <c r="R13" s="95"/>
      <c r="S13" s="274"/>
      <c r="T13" s="275" t="s">
        <v>136</v>
      </c>
      <c r="U13" s="274"/>
    </row>
    <row r="14" spans="1:21" ht="24">
      <c r="A14" s="172">
        <v>0.5625</v>
      </c>
      <c r="B14" s="171">
        <v>7</v>
      </c>
      <c r="C14" s="274"/>
      <c r="D14" s="275" t="s">
        <v>136</v>
      </c>
      <c r="E14" s="274"/>
      <c r="F14" s="95"/>
      <c r="G14" s="95"/>
      <c r="H14" s="274"/>
      <c r="I14" s="275" t="s">
        <v>277</v>
      </c>
      <c r="J14" s="274"/>
      <c r="K14" s="95"/>
      <c r="L14" s="95"/>
      <c r="M14" s="172">
        <v>0.5625</v>
      </c>
      <c r="N14" s="274"/>
      <c r="O14" s="275" t="s">
        <v>277</v>
      </c>
      <c r="P14" s="274"/>
      <c r="Q14" s="95"/>
      <c r="R14" s="95"/>
      <c r="S14" s="274"/>
      <c r="T14" s="275" t="s">
        <v>277</v>
      </c>
      <c r="U14" s="274"/>
    </row>
    <row r="15" spans="1:21" ht="24">
      <c r="A15" s="172">
        <v>0.59375</v>
      </c>
      <c r="B15" s="129">
        <v>8</v>
      </c>
      <c r="C15" s="274"/>
      <c r="D15" s="275" t="s">
        <v>277</v>
      </c>
      <c r="E15" s="274"/>
      <c r="F15" s="95"/>
      <c r="G15" s="95"/>
      <c r="H15" s="276"/>
      <c r="I15" s="275" t="s">
        <v>277</v>
      </c>
      <c r="J15" s="274"/>
      <c r="K15" s="95"/>
      <c r="L15" s="95"/>
      <c r="M15" s="172">
        <v>0.59375</v>
      </c>
      <c r="N15" s="279"/>
      <c r="O15" s="159" t="s">
        <v>277</v>
      </c>
      <c r="P15" s="279"/>
      <c r="Q15" s="95"/>
      <c r="R15" s="95"/>
      <c r="S15" s="279"/>
      <c r="T15" s="159" t="s">
        <v>277</v>
      </c>
      <c r="U15" s="279"/>
    </row>
    <row r="16" spans="1:21" ht="24">
      <c r="A16" s="172">
        <v>0.625</v>
      </c>
      <c r="B16" s="171">
        <v>9</v>
      </c>
      <c r="C16" s="274"/>
      <c r="D16" s="275" t="s">
        <v>277</v>
      </c>
      <c r="E16" s="274"/>
      <c r="F16" s="95"/>
      <c r="G16" s="95"/>
      <c r="H16" s="274"/>
      <c r="I16" s="275" t="s">
        <v>277</v>
      </c>
      <c r="J16" s="274"/>
      <c r="K16" s="95"/>
      <c r="L16" s="95"/>
      <c r="M16" s="172">
        <v>0.625</v>
      </c>
      <c r="N16" s="279"/>
      <c r="O16" s="159" t="s">
        <v>277</v>
      </c>
      <c r="P16" s="279"/>
      <c r="Q16" s="95"/>
      <c r="R16" s="95"/>
      <c r="S16" s="279"/>
      <c r="T16" s="159" t="s">
        <v>277</v>
      </c>
      <c r="U16" s="279"/>
    </row>
    <row r="17" spans="1:21" ht="24">
      <c r="A17" s="172">
        <v>0.65625</v>
      </c>
      <c r="B17" s="171">
        <v>10</v>
      </c>
      <c r="C17" s="279"/>
      <c r="D17" s="159" t="s">
        <v>277</v>
      </c>
      <c r="E17" s="279"/>
      <c r="F17" s="95"/>
      <c r="G17" s="95"/>
      <c r="H17" s="274"/>
      <c r="I17" s="275" t="s">
        <v>277</v>
      </c>
      <c r="J17" s="274"/>
      <c r="K17" s="95"/>
      <c r="L17" s="95"/>
      <c r="M17" s="172">
        <v>0.65625</v>
      </c>
      <c r="N17" s="279"/>
      <c r="O17" s="159" t="s">
        <v>136</v>
      </c>
      <c r="P17" s="279"/>
      <c r="Q17" s="95"/>
      <c r="R17" s="95"/>
      <c r="S17" s="279"/>
      <c r="T17" s="159" t="s">
        <v>277</v>
      </c>
      <c r="U17" s="279"/>
    </row>
    <row r="18" spans="1:21" ht="24">
      <c r="A18" s="172">
        <v>0.6875</v>
      </c>
      <c r="B18" s="171">
        <v>11</v>
      </c>
      <c r="C18" s="279"/>
      <c r="D18" s="159" t="s">
        <v>277</v>
      </c>
      <c r="E18" s="279"/>
      <c r="F18" s="95"/>
      <c r="G18" s="95"/>
      <c r="H18" s="279"/>
      <c r="I18" s="159" t="s">
        <v>277</v>
      </c>
      <c r="J18" s="279"/>
      <c r="K18" s="95"/>
      <c r="L18" s="95"/>
      <c r="M18" s="172">
        <v>0.6875</v>
      </c>
      <c r="N18" s="279"/>
      <c r="O18" s="159" t="s">
        <v>277</v>
      </c>
      <c r="P18" s="279"/>
      <c r="Q18" s="95"/>
      <c r="R18" s="95"/>
      <c r="S18" s="279"/>
      <c r="T18" s="159" t="s">
        <v>277</v>
      </c>
      <c r="U18" s="279"/>
    </row>
  </sheetData>
  <mergeCells count="12">
    <mergeCell ref="B6:B7"/>
    <mergeCell ref="C6:E7"/>
    <mergeCell ref="H6:J7"/>
    <mergeCell ref="N6:P7"/>
    <mergeCell ref="S6:U7"/>
    <mergeCell ref="B1:U1"/>
    <mergeCell ref="A3:U3"/>
    <mergeCell ref="A4:U4"/>
    <mergeCell ref="B5:E5"/>
    <mergeCell ref="H5:J5"/>
    <mergeCell ref="N5:P5"/>
    <mergeCell ref="S5:U5"/>
  </mergeCells>
  <phoneticPr fontId="1"/>
  <pageMargins left="0.39370078740157483" right="0" top="0.35433070866141736" bottom="0" header="0.31496062992125984" footer="0.31496062992125984"/>
  <pageSetup paperSize="9" scale="73"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C2:I55"/>
  <sheetViews>
    <sheetView workbookViewId="0"/>
  </sheetViews>
  <sheetFormatPr defaultRowHeight="13.5"/>
  <cols>
    <col min="1" max="2" width="9" style="94"/>
    <col min="3" max="3" width="18.625" style="94" customWidth="1"/>
    <col min="4" max="5" width="4.625" style="94" customWidth="1"/>
    <col min="6" max="6" width="18.625" style="94" customWidth="1"/>
    <col min="7" max="8" width="4.625" style="94" customWidth="1"/>
    <col min="9" max="9" width="18.625" style="94" customWidth="1"/>
    <col min="10" max="11" width="4.625" style="94" customWidth="1"/>
    <col min="12" max="12" width="18.625" style="94" customWidth="1"/>
    <col min="13" max="14" width="4.625" style="94" customWidth="1"/>
    <col min="15" max="15" width="18.625" style="94" customWidth="1"/>
    <col min="16" max="258" width="9" style="94"/>
    <col min="259" max="259" width="18.625" style="94" customWidth="1"/>
    <col min="260" max="261" width="4.625" style="94" customWidth="1"/>
    <col min="262" max="262" width="18.625" style="94" customWidth="1"/>
    <col min="263" max="264" width="4.625" style="94" customWidth="1"/>
    <col min="265" max="265" width="18.625" style="94" customWidth="1"/>
    <col min="266" max="267" width="4.625" style="94" customWidth="1"/>
    <col min="268" max="268" width="18.625" style="94" customWidth="1"/>
    <col min="269" max="270" width="4.625" style="94" customWidth="1"/>
    <col min="271" max="271" width="18.625" style="94" customWidth="1"/>
    <col min="272" max="514" width="9" style="94"/>
    <col min="515" max="515" width="18.625" style="94" customWidth="1"/>
    <col min="516" max="517" width="4.625" style="94" customWidth="1"/>
    <col min="518" max="518" width="18.625" style="94" customWidth="1"/>
    <col min="519" max="520" width="4.625" style="94" customWidth="1"/>
    <col min="521" max="521" width="18.625" style="94" customWidth="1"/>
    <col min="522" max="523" width="4.625" style="94" customWidth="1"/>
    <col min="524" max="524" width="18.625" style="94" customWidth="1"/>
    <col min="525" max="526" width="4.625" style="94" customWidth="1"/>
    <col min="527" max="527" width="18.625" style="94" customWidth="1"/>
    <col min="528" max="770" width="9" style="94"/>
    <col min="771" max="771" width="18.625" style="94" customWidth="1"/>
    <col min="772" max="773" width="4.625" style="94" customWidth="1"/>
    <col min="774" max="774" width="18.625" style="94" customWidth="1"/>
    <col min="775" max="776" width="4.625" style="94" customWidth="1"/>
    <col min="777" max="777" width="18.625" style="94" customWidth="1"/>
    <col min="778" max="779" width="4.625" style="94" customWidth="1"/>
    <col min="780" max="780" width="18.625" style="94" customWidth="1"/>
    <col min="781" max="782" width="4.625" style="94" customWidth="1"/>
    <col min="783" max="783" width="18.625" style="94" customWidth="1"/>
    <col min="784" max="1026" width="9" style="94"/>
    <col min="1027" max="1027" width="18.625" style="94" customWidth="1"/>
    <col min="1028" max="1029" width="4.625" style="94" customWidth="1"/>
    <col min="1030" max="1030" width="18.625" style="94" customWidth="1"/>
    <col min="1031" max="1032" width="4.625" style="94" customWidth="1"/>
    <col min="1033" max="1033" width="18.625" style="94" customWidth="1"/>
    <col min="1034" max="1035" width="4.625" style="94" customWidth="1"/>
    <col min="1036" max="1036" width="18.625" style="94" customWidth="1"/>
    <col min="1037" max="1038" width="4.625" style="94" customWidth="1"/>
    <col min="1039" max="1039" width="18.625" style="94" customWidth="1"/>
    <col min="1040" max="1282" width="9" style="94"/>
    <col min="1283" max="1283" width="18.625" style="94" customWidth="1"/>
    <col min="1284" max="1285" width="4.625" style="94" customWidth="1"/>
    <col min="1286" max="1286" width="18.625" style="94" customWidth="1"/>
    <col min="1287" max="1288" width="4.625" style="94" customWidth="1"/>
    <col min="1289" max="1289" width="18.625" style="94" customWidth="1"/>
    <col min="1290" max="1291" width="4.625" style="94" customWidth="1"/>
    <col min="1292" max="1292" width="18.625" style="94" customWidth="1"/>
    <col min="1293" max="1294" width="4.625" style="94" customWidth="1"/>
    <col min="1295" max="1295" width="18.625" style="94" customWidth="1"/>
    <col min="1296" max="1538" width="9" style="94"/>
    <col min="1539" max="1539" width="18.625" style="94" customWidth="1"/>
    <col min="1540" max="1541" width="4.625" style="94" customWidth="1"/>
    <col min="1542" max="1542" width="18.625" style="94" customWidth="1"/>
    <col min="1543" max="1544" width="4.625" style="94" customWidth="1"/>
    <col min="1545" max="1545" width="18.625" style="94" customWidth="1"/>
    <col min="1546" max="1547" width="4.625" style="94" customWidth="1"/>
    <col min="1548" max="1548" width="18.625" style="94" customWidth="1"/>
    <col min="1549" max="1550" width="4.625" style="94" customWidth="1"/>
    <col min="1551" max="1551" width="18.625" style="94" customWidth="1"/>
    <col min="1552" max="1794" width="9" style="94"/>
    <col min="1795" max="1795" width="18.625" style="94" customWidth="1"/>
    <col min="1796" max="1797" width="4.625" style="94" customWidth="1"/>
    <col min="1798" max="1798" width="18.625" style="94" customWidth="1"/>
    <col min="1799" max="1800" width="4.625" style="94" customWidth="1"/>
    <col min="1801" max="1801" width="18.625" style="94" customWidth="1"/>
    <col min="1802" max="1803" width="4.625" style="94" customWidth="1"/>
    <col min="1804" max="1804" width="18.625" style="94" customWidth="1"/>
    <col min="1805" max="1806" width="4.625" style="94" customWidth="1"/>
    <col min="1807" max="1807" width="18.625" style="94" customWidth="1"/>
    <col min="1808" max="2050" width="9" style="94"/>
    <col min="2051" max="2051" width="18.625" style="94" customWidth="1"/>
    <col min="2052" max="2053" width="4.625" style="94" customWidth="1"/>
    <col min="2054" max="2054" width="18.625" style="94" customWidth="1"/>
    <col min="2055" max="2056" width="4.625" style="94" customWidth="1"/>
    <col min="2057" max="2057" width="18.625" style="94" customWidth="1"/>
    <col min="2058" max="2059" width="4.625" style="94" customWidth="1"/>
    <col min="2060" max="2060" width="18.625" style="94" customWidth="1"/>
    <col min="2061" max="2062" width="4.625" style="94" customWidth="1"/>
    <col min="2063" max="2063" width="18.625" style="94" customWidth="1"/>
    <col min="2064" max="2306" width="9" style="94"/>
    <col min="2307" max="2307" width="18.625" style="94" customWidth="1"/>
    <col min="2308" max="2309" width="4.625" style="94" customWidth="1"/>
    <col min="2310" max="2310" width="18.625" style="94" customWidth="1"/>
    <col min="2311" max="2312" width="4.625" style="94" customWidth="1"/>
    <col min="2313" max="2313" width="18.625" style="94" customWidth="1"/>
    <col min="2314" max="2315" width="4.625" style="94" customWidth="1"/>
    <col min="2316" max="2316" width="18.625" style="94" customWidth="1"/>
    <col min="2317" max="2318" width="4.625" style="94" customWidth="1"/>
    <col min="2319" max="2319" width="18.625" style="94" customWidth="1"/>
    <col min="2320" max="2562" width="9" style="94"/>
    <col min="2563" max="2563" width="18.625" style="94" customWidth="1"/>
    <col min="2564" max="2565" width="4.625" style="94" customWidth="1"/>
    <col min="2566" max="2566" width="18.625" style="94" customWidth="1"/>
    <col min="2567" max="2568" width="4.625" style="94" customWidth="1"/>
    <col min="2569" max="2569" width="18.625" style="94" customWidth="1"/>
    <col min="2570" max="2571" width="4.625" style="94" customWidth="1"/>
    <col min="2572" max="2572" width="18.625" style="94" customWidth="1"/>
    <col min="2573" max="2574" width="4.625" style="94" customWidth="1"/>
    <col min="2575" max="2575" width="18.625" style="94" customWidth="1"/>
    <col min="2576" max="2818" width="9" style="94"/>
    <col min="2819" max="2819" width="18.625" style="94" customWidth="1"/>
    <col min="2820" max="2821" width="4.625" style="94" customWidth="1"/>
    <col min="2822" max="2822" width="18.625" style="94" customWidth="1"/>
    <col min="2823" max="2824" width="4.625" style="94" customWidth="1"/>
    <col min="2825" max="2825" width="18.625" style="94" customWidth="1"/>
    <col min="2826" max="2827" width="4.625" style="94" customWidth="1"/>
    <col min="2828" max="2828" width="18.625" style="94" customWidth="1"/>
    <col min="2829" max="2830" width="4.625" style="94" customWidth="1"/>
    <col min="2831" max="2831" width="18.625" style="94" customWidth="1"/>
    <col min="2832" max="3074" width="9" style="94"/>
    <col min="3075" max="3075" width="18.625" style="94" customWidth="1"/>
    <col min="3076" max="3077" width="4.625" style="94" customWidth="1"/>
    <col min="3078" max="3078" width="18.625" style="94" customWidth="1"/>
    <col min="3079" max="3080" width="4.625" style="94" customWidth="1"/>
    <col min="3081" max="3081" width="18.625" style="94" customWidth="1"/>
    <col min="3082" max="3083" width="4.625" style="94" customWidth="1"/>
    <col min="3084" max="3084" width="18.625" style="94" customWidth="1"/>
    <col min="3085" max="3086" width="4.625" style="94" customWidth="1"/>
    <col min="3087" max="3087" width="18.625" style="94" customWidth="1"/>
    <col min="3088" max="3330" width="9" style="94"/>
    <col min="3331" max="3331" width="18.625" style="94" customWidth="1"/>
    <col min="3332" max="3333" width="4.625" style="94" customWidth="1"/>
    <col min="3334" max="3334" width="18.625" style="94" customWidth="1"/>
    <col min="3335" max="3336" width="4.625" style="94" customWidth="1"/>
    <col min="3337" max="3337" width="18.625" style="94" customWidth="1"/>
    <col min="3338" max="3339" width="4.625" style="94" customWidth="1"/>
    <col min="3340" max="3340" width="18.625" style="94" customWidth="1"/>
    <col min="3341" max="3342" width="4.625" style="94" customWidth="1"/>
    <col min="3343" max="3343" width="18.625" style="94" customWidth="1"/>
    <col min="3344" max="3586" width="9" style="94"/>
    <col min="3587" max="3587" width="18.625" style="94" customWidth="1"/>
    <col min="3588" max="3589" width="4.625" style="94" customWidth="1"/>
    <col min="3590" max="3590" width="18.625" style="94" customWidth="1"/>
    <col min="3591" max="3592" width="4.625" style="94" customWidth="1"/>
    <col min="3593" max="3593" width="18.625" style="94" customWidth="1"/>
    <col min="3594" max="3595" width="4.625" style="94" customWidth="1"/>
    <col min="3596" max="3596" width="18.625" style="94" customWidth="1"/>
    <col min="3597" max="3598" width="4.625" style="94" customWidth="1"/>
    <col min="3599" max="3599" width="18.625" style="94" customWidth="1"/>
    <col min="3600" max="3842" width="9" style="94"/>
    <col min="3843" max="3843" width="18.625" style="94" customWidth="1"/>
    <col min="3844" max="3845" width="4.625" style="94" customWidth="1"/>
    <col min="3846" max="3846" width="18.625" style="94" customWidth="1"/>
    <col min="3847" max="3848" width="4.625" style="94" customWidth="1"/>
    <col min="3849" max="3849" width="18.625" style="94" customWidth="1"/>
    <col min="3850" max="3851" width="4.625" style="94" customWidth="1"/>
    <col min="3852" max="3852" width="18.625" style="94" customWidth="1"/>
    <col min="3853" max="3854" width="4.625" style="94" customWidth="1"/>
    <col min="3855" max="3855" width="18.625" style="94" customWidth="1"/>
    <col min="3856" max="4098" width="9" style="94"/>
    <col min="4099" max="4099" width="18.625" style="94" customWidth="1"/>
    <col min="4100" max="4101" width="4.625" style="94" customWidth="1"/>
    <col min="4102" max="4102" width="18.625" style="94" customWidth="1"/>
    <col min="4103" max="4104" width="4.625" style="94" customWidth="1"/>
    <col min="4105" max="4105" width="18.625" style="94" customWidth="1"/>
    <col min="4106" max="4107" width="4.625" style="94" customWidth="1"/>
    <col min="4108" max="4108" width="18.625" style="94" customWidth="1"/>
    <col min="4109" max="4110" width="4.625" style="94" customWidth="1"/>
    <col min="4111" max="4111" width="18.625" style="94" customWidth="1"/>
    <col min="4112" max="4354" width="9" style="94"/>
    <col min="4355" max="4355" width="18.625" style="94" customWidth="1"/>
    <col min="4356" max="4357" width="4.625" style="94" customWidth="1"/>
    <col min="4358" max="4358" width="18.625" style="94" customWidth="1"/>
    <col min="4359" max="4360" width="4.625" style="94" customWidth="1"/>
    <col min="4361" max="4361" width="18.625" style="94" customWidth="1"/>
    <col min="4362" max="4363" width="4.625" style="94" customWidth="1"/>
    <col min="4364" max="4364" width="18.625" style="94" customWidth="1"/>
    <col min="4365" max="4366" width="4.625" style="94" customWidth="1"/>
    <col min="4367" max="4367" width="18.625" style="94" customWidth="1"/>
    <col min="4368" max="4610" width="9" style="94"/>
    <col min="4611" max="4611" width="18.625" style="94" customWidth="1"/>
    <col min="4612" max="4613" width="4.625" style="94" customWidth="1"/>
    <col min="4614" max="4614" width="18.625" style="94" customWidth="1"/>
    <col min="4615" max="4616" width="4.625" style="94" customWidth="1"/>
    <col min="4617" max="4617" width="18.625" style="94" customWidth="1"/>
    <col min="4618" max="4619" width="4.625" style="94" customWidth="1"/>
    <col min="4620" max="4620" width="18.625" style="94" customWidth="1"/>
    <col min="4621" max="4622" width="4.625" style="94" customWidth="1"/>
    <col min="4623" max="4623" width="18.625" style="94" customWidth="1"/>
    <col min="4624" max="4866" width="9" style="94"/>
    <col min="4867" max="4867" width="18.625" style="94" customWidth="1"/>
    <col min="4868" max="4869" width="4.625" style="94" customWidth="1"/>
    <col min="4870" max="4870" width="18.625" style="94" customWidth="1"/>
    <col min="4871" max="4872" width="4.625" style="94" customWidth="1"/>
    <col min="4873" max="4873" width="18.625" style="94" customWidth="1"/>
    <col min="4874" max="4875" width="4.625" style="94" customWidth="1"/>
    <col min="4876" max="4876" width="18.625" style="94" customWidth="1"/>
    <col min="4877" max="4878" width="4.625" style="94" customWidth="1"/>
    <col min="4879" max="4879" width="18.625" style="94" customWidth="1"/>
    <col min="4880" max="5122" width="9" style="94"/>
    <col min="5123" max="5123" width="18.625" style="94" customWidth="1"/>
    <col min="5124" max="5125" width="4.625" style="94" customWidth="1"/>
    <col min="5126" max="5126" width="18.625" style="94" customWidth="1"/>
    <col min="5127" max="5128" width="4.625" style="94" customWidth="1"/>
    <col min="5129" max="5129" width="18.625" style="94" customWidth="1"/>
    <col min="5130" max="5131" width="4.625" style="94" customWidth="1"/>
    <col min="5132" max="5132" width="18.625" style="94" customWidth="1"/>
    <col min="5133" max="5134" width="4.625" style="94" customWidth="1"/>
    <col min="5135" max="5135" width="18.625" style="94" customWidth="1"/>
    <col min="5136" max="5378" width="9" style="94"/>
    <col min="5379" max="5379" width="18.625" style="94" customWidth="1"/>
    <col min="5380" max="5381" width="4.625" style="94" customWidth="1"/>
    <col min="5382" max="5382" width="18.625" style="94" customWidth="1"/>
    <col min="5383" max="5384" width="4.625" style="94" customWidth="1"/>
    <col min="5385" max="5385" width="18.625" style="94" customWidth="1"/>
    <col min="5386" max="5387" width="4.625" style="94" customWidth="1"/>
    <col min="5388" max="5388" width="18.625" style="94" customWidth="1"/>
    <col min="5389" max="5390" width="4.625" style="94" customWidth="1"/>
    <col min="5391" max="5391" width="18.625" style="94" customWidth="1"/>
    <col min="5392" max="5634" width="9" style="94"/>
    <col min="5635" max="5635" width="18.625" style="94" customWidth="1"/>
    <col min="5636" max="5637" width="4.625" style="94" customWidth="1"/>
    <col min="5638" max="5638" width="18.625" style="94" customWidth="1"/>
    <col min="5639" max="5640" width="4.625" style="94" customWidth="1"/>
    <col min="5641" max="5641" width="18.625" style="94" customWidth="1"/>
    <col min="5642" max="5643" width="4.625" style="94" customWidth="1"/>
    <col min="5644" max="5644" width="18.625" style="94" customWidth="1"/>
    <col min="5645" max="5646" width="4.625" style="94" customWidth="1"/>
    <col min="5647" max="5647" width="18.625" style="94" customWidth="1"/>
    <col min="5648" max="5890" width="9" style="94"/>
    <col min="5891" max="5891" width="18.625" style="94" customWidth="1"/>
    <col min="5892" max="5893" width="4.625" style="94" customWidth="1"/>
    <col min="5894" max="5894" width="18.625" style="94" customWidth="1"/>
    <col min="5895" max="5896" width="4.625" style="94" customWidth="1"/>
    <col min="5897" max="5897" width="18.625" style="94" customWidth="1"/>
    <col min="5898" max="5899" width="4.625" style="94" customWidth="1"/>
    <col min="5900" max="5900" width="18.625" style="94" customWidth="1"/>
    <col min="5901" max="5902" width="4.625" style="94" customWidth="1"/>
    <col min="5903" max="5903" width="18.625" style="94" customWidth="1"/>
    <col min="5904" max="6146" width="9" style="94"/>
    <col min="6147" max="6147" width="18.625" style="94" customWidth="1"/>
    <col min="6148" max="6149" width="4.625" style="94" customWidth="1"/>
    <col min="6150" max="6150" width="18.625" style="94" customWidth="1"/>
    <col min="6151" max="6152" width="4.625" style="94" customWidth="1"/>
    <col min="6153" max="6153" width="18.625" style="94" customWidth="1"/>
    <col min="6154" max="6155" width="4.625" style="94" customWidth="1"/>
    <col min="6156" max="6156" width="18.625" style="94" customWidth="1"/>
    <col min="6157" max="6158" width="4.625" style="94" customWidth="1"/>
    <col min="6159" max="6159" width="18.625" style="94" customWidth="1"/>
    <col min="6160" max="6402" width="9" style="94"/>
    <col min="6403" max="6403" width="18.625" style="94" customWidth="1"/>
    <col min="6404" max="6405" width="4.625" style="94" customWidth="1"/>
    <col min="6406" max="6406" width="18.625" style="94" customWidth="1"/>
    <col min="6407" max="6408" width="4.625" style="94" customWidth="1"/>
    <col min="6409" max="6409" width="18.625" style="94" customWidth="1"/>
    <col min="6410" max="6411" width="4.625" style="94" customWidth="1"/>
    <col min="6412" max="6412" width="18.625" style="94" customWidth="1"/>
    <col min="6413" max="6414" width="4.625" style="94" customWidth="1"/>
    <col min="6415" max="6415" width="18.625" style="94" customWidth="1"/>
    <col min="6416" max="6658" width="9" style="94"/>
    <col min="6659" max="6659" width="18.625" style="94" customWidth="1"/>
    <col min="6660" max="6661" width="4.625" style="94" customWidth="1"/>
    <col min="6662" max="6662" width="18.625" style="94" customWidth="1"/>
    <col min="6663" max="6664" width="4.625" style="94" customWidth="1"/>
    <col min="6665" max="6665" width="18.625" style="94" customWidth="1"/>
    <col min="6666" max="6667" width="4.625" style="94" customWidth="1"/>
    <col min="6668" max="6668" width="18.625" style="94" customWidth="1"/>
    <col min="6669" max="6670" width="4.625" style="94" customWidth="1"/>
    <col min="6671" max="6671" width="18.625" style="94" customWidth="1"/>
    <col min="6672" max="6914" width="9" style="94"/>
    <col min="6915" max="6915" width="18.625" style="94" customWidth="1"/>
    <col min="6916" max="6917" width="4.625" style="94" customWidth="1"/>
    <col min="6918" max="6918" width="18.625" style="94" customWidth="1"/>
    <col min="6919" max="6920" width="4.625" style="94" customWidth="1"/>
    <col min="6921" max="6921" width="18.625" style="94" customWidth="1"/>
    <col min="6922" max="6923" width="4.625" style="94" customWidth="1"/>
    <col min="6924" max="6924" width="18.625" style="94" customWidth="1"/>
    <col min="6925" max="6926" width="4.625" style="94" customWidth="1"/>
    <col min="6927" max="6927" width="18.625" style="94" customWidth="1"/>
    <col min="6928" max="7170" width="9" style="94"/>
    <col min="7171" max="7171" width="18.625" style="94" customWidth="1"/>
    <col min="7172" max="7173" width="4.625" style="94" customWidth="1"/>
    <col min="7174" max="7174" width="18.625" style="94" customWidth="1"/>
    <col min="7175" max="7176" width="4.625" style="94" customWidth="1"/>
    <col min="7177" max="7177" width="18.625" style="94" customWidth="1"/>
    <col min="7178" max="7179" width="4.625" style="94" customWidth="1"/>
    <col min="7180" max="7180" width="18.625" style="94" customWidth="1"/>
    <col min="7181" max="7182" width="4.625" style="94" customWidth="1"/>
    <col min="7183" max="7183" width="18.625" style="94" customWidth="1"/>
    <col min="7184" max="7426" width="9" style="94"/>
    <col min="7427" max="7427" width="18.625" style="94" customWidth="1"/>
    <col min="7428" max="7429" width="4.625" style="94" customWidth="1"/>
    <col min="7430" max="7430" width="18.625" style="94" customWidth="1"/>
    <col min="7431" max="7432" width="4.625" style="94" customWidth="1"/>
    <col min="7433" max="7433" width="18.625" style="94" customWidth="1"/>
    <col min="7434" max="7435" width="4.625" style="94" customWidth="1"/>
    <col min="7436" max="7436" width="18.625" style="94" customWidth="1"/>
    <col min="7437" max="7438" width="4.625" style="94" customWidth="1"/>
    <col min="7439" max="7439" width="18.625" style="94" customWidth="1"/>
    <col min="7440" max="7682" width="9" style="94"/>
    <col min="7683" max="7683" width="18.625" style="94" customWidth="1"/>
    <col min="7684" max="7685" width="4.625" style="94" customWidth="1"/>
    <col min="7686" max="7686" width="18.625" style="94" customWidth="1"/>
    <col min="7687" max="7688" width="4.625" style="94" customWidth="1"/>
    <col min="7689" max="7689" width="18.625" style="94" customWidth="1"/>
    <col min="7690" max="7691" width="4.625" style="94" customWidth="1"/>
    <col min="7692" max="7692" width="18.625" style="94" customWidth="1"/>
    <col min="7693" max="7694" width="4.625" style="94" customWidth="1"/>
    <col min="7695" max="7695" width="18.625" style="94" customWidth="1"/>
    <col min="7696" max="7938" width="9" style="94"/>
    <col min="7939" max="7939" width="18.625" style="94" customWidth="1"/>
    <col min="7940" max="7941" width="4.625" style="94" customWidth="1"/>
    <col min="7942" max="7942" width="18.625" style="94" customWidth="1"/>
    <col min="7943" max="7944" width="4.625" style="94" customWidth="1"/>
    <col min="7945" max="7945" width="18.625" style="94" customWidth="1"/>
    <col min="7946" max="7947" width="4.625" style="94" customWidth="1"/>
    <col min="7948" max="7948" width="18.625" style="94" customWidth="1"/>
    <col min="7949" max="7950" width="4.625" style="94" customWidth="1"/>
    <col min="7951" max="7951" width="18.625" style="94" customWidth="1"/>
    <col min="7952" max="8194" width="9" style="94"/>
    <col min="8195" max="8195" width="18.625" style="94" customWidth="1"/>
    <col min="8196" max="8197" width="4.625" style="94" customWidth="1"/>
    <col min="8198" max="8198" width="18.625" style="94" customWidth="1"/>
    <col min="8199" max="8200" width="4.625" style="94" customWidth="1"/>
    <col min="8201" max="8201" width="18.625" style="94" customWidth="1"/>
    <col min="8202" max="8203" width="4.625" style="94" customWidth="1"/>
    <col min="8204" max="8204" width="18.625" style="94" customWidth="1"/>
    <col min="8205" max="8206" width="4.625" style="94" customWidth="1"/>
    <col min="8207" max="8207" width="18.625" style="94" customWidth="1"/>
    <col min="8208" max="8450" width="9" style="94"/>
    <col min="8451" max="8451" width="18.625" style="94" customWidth="1"/>
    <col min="8452" max="8453" width="4.625" style="94" customWidth="1"/>
    <col min="8454" max="8454" width="18.625" style="94" customWidth="1"/>
    <col min="8455" max="8456" width="4.625" style="94" customWidth="1"/>
    <col min="8457" max="8457" width="18.625" style="94" customWidth="1"/>
    <col min="8458" max="8459" width="4.625" style="94" customWidth="1"/>
    <col min="8460" max="8460" width="18.625" style="94" customWidth="1"/>
    <col min="8461" max="8462" width="4.625" style="94" customWidth="1"/>
    <col min="8463" max="8463" width="18.625" style="94" customWidth="1"/>
    <col min="8464" max="8706" width="9" style="94"/>
    <col min="8707" max="8707" width="18.625" style="94" customWidth="1"/>
    <col min="8708" max="8709" width="4.625" style="94" customWidth="1"/>
    <col min="8710" max="8710" width="18.625" style="94" customWidth="1"/>
    <col min="8711" max="8712" width="4.625" style="94" customWidth="1"/>
    <col min="8713" max="8713" width="18.625" style="94" customWidth="1"/>
    <col min="8714" max="8715" width="4.625" style="94" customWidth="1"/>
    <col min="8716" max="8716" width="18.625" style="94" customWidth="1"/>
    <col min="8717" max="8718" width="4.625" style="94" customWidth="1"/>
    <col min="8719" max="8719" width="18.625" style="94" customWidth="1"/>
    <col min="8720" max="8962" width="9" style="94"/>
    <col min="8963" max="8963" width="18.625" style="94" customWidth="1"/>
    <col min="8964" max="8965" width="4.625" style="94" customWidth="1"/>
    <col min="8966" max="8966" width="18.625" style="94" customWidth="1"/>
    <col min="8967" max="8968" width="4.625" style="94" customWidth="1"/>
    <col min="8969" max="8969" width="18.625" style="94" customWidth="1"/>
    <col min="8970" max="8971" width="4.625" style="94" customWidth="1"/>
    <col min="8972" max="8972" width="18.625" style="94" customWidth="1"/>
    <col min="8973" max="8974" width="4.625" style="94" customWidth="1"/>
    <col min="8975" max="8975" width="18.625" style="94" customWidth="1"/>
    <col min="8976" max="9218" width="9" style="94"/>
    <col min="9219" max="9219" width="18.625" style="94" customWidth="1"/>
    <col min="9220" max="9221" width="4.625" style="94" customWidth="1"/>
    <col min="9222" max="9222" width="18.625" style="94" customWidth="1"/>
    <col min="9223" max="9224" width="4.625" style="94" customWidth="1"/>
    <col min="9225" max="9225" width="18.625" style="94" customWidth="1"/>
    <col min="9226" max="9227" width="4.625" style="94" customWidth="1"/>
    <col min="9228" max="9228" width="18.625" style="94" customWidth="1"/>
    <col min="9229" max="9230" width="4.625" style="94" customWidth="1"/>
    <col min="9231" max="9231" width="18.625" style="94" customWidth="1"/>
    <col min="9232" max="9474" width="9" style="94"/>
    <col min="9475" max="9475" width="18.625" style="94" customWidth="1"/>
    <col min="9476" max="9477" width="4.625" style="94" customWidth="1"/>
    <col min="9478" max="9478" width="18.625" style="94" customWidth="1"/>
    <col min="9479" max="9480" width="4.625" style="94" customWidth="1"/>
    <col min="9481" max="9481" width="18.625" style="94" customWidth="1"/>
    <col min="9482" max="9483" width="4.625" style="94" customWidth="1"/>
    <col min="9484" max="9484" width="18.625" style="94" customWidth="1"/>
    <col min="9485" max="9486" width="4.625" style="94" customWidth="1"/>
    <col min="9487" max="9487" width="18.625" style="94" customWidth="1"/>
    <col min="9488" max="9730" width="9" style="94"/>
    <col min="9731" max="9731" width="18.625" style="94" customWidth="1"/>
    <col min="9732" max="9733" width="4.625" style="94" customWidth="1"/>
    <col min="9734" max="9734" width="18.625" style="94" customWidth="1"/>
    <col min="9735" max="9736" width="4.625" style="94" customWidth="1"/>
    <col min="9737" max="9737" width="18.625" style="94" customWidth="1"/>
    <col min="9738" max="9739" width="4.625" style="94" customWidth="1"/>
    <col min="9740" max="9740" width="18.625" style="94" customWidth="1"/>
    <col min="9741" max="9742" width="4.625" style="94" customWidth="1"/>
    <col min="9743" max="9743" width="18.625" style="94" customWidth="1"/>
    <col min="9744" max="9986" width="9" style="94"/>
    <col min="9987" max="9987" width="18.625" style="94" customWidth="1"/>
    <col min="9988" max="9989" width="4.625" style="94" customWidth="1"/>
    <col min="9990" max="9990" width="18.625" style="94" customWidth="1"/>
    <col min="9991" max="9992" width="4.625" style="94" customWidth="1"/>
    <col min="9993" max="9993" width="18.625" style="94" customWidth="1"/>
    <col min="9994" max="9995" width="4.625" style="94" customWidth="1"/>
    <col min="9996" max="9996" width="18.625" style="94" customWidth="1"/>
    <col min="9997" max="9998" width="4.625" style="94" customWidth="1"/>
    <col min="9999" max="9999" width="18.625" style="94" customWidth="1"/>
    <col min="10000" max="10242" width="9" style="94"/>
    <col min="10243" max="10243" width="18.625" style="94" customWidth="1"/>
    <col min="10244" max="10245" width="4.625" style="94" customWidth="1"/>
    <col min="10246" max="10246" width="18.625" style="94" customWidth="1"/>
    <col min="10247" max="10248" width="4.625" style="94" customWidth="1"/>
    <col min="10249" max="10249" width="18.625" style="94" customWidth="1"/>
    <col min="10250" max="10251" width="4.625" style="94" customWidth="1"/>
    <col min="10252" max="10252" width="18.625" style="94" customWidth="1"/>
    <col min="10253" max="10254" width="4.625" style="94" customWidth="1"/>
    <col min="10255" max="10255" width="18.625" style="94" customWidth="1"/>
    <col min="10256" max="10498" width="9" style="94"/>
    <col min="10499" max="10499" width="18.625" style="94" customWidth="1"/>
    <col min="10500" max="10501" width="4.625" style="94" customWidth="1"/>
    <col min="10502" max="10502" width="18.625" style="94" customWidth="1"/>
    <col min="10503" max="10504" width="4.625" style="94" customWidth="1"/>
    <col min="10505" max="10505" width="18.625" style="94" customWidth="1"/>
    <col min="10506" max="10507" width="4.625" style="94" customWidth="1"/>
    <col min="10508" max="10508" width="18.625" style="94" customWidth="1"/>
    <col min="10509" max="10510" width="4.625" style="94" customWidth="1"/>
    <col min="10511" max="10511" width="18.625" style="94" customWidth="1"/>
    <col min="10512" max="10754" width="9" style="94"/>
    <col min="10755" max="10755" width="18.625" style="94" customWidth="1"/>
    <col min="10756" max="10757" width="4.625" style="94" customWidth="1"/>
    <col min="10758" max="10758" width="18.625" style="94" customWidth="1"/>
    <col min="10759" max="10760" width="4.625" style="94" customWidth="1"/>
    <col min="10761" max="10761" width="18.625" style="94" customWidth="1"/>
    <col min="10762" max="10763" width="4.625" style="94" customWidth="1"/>
    <col min="10764" max="10764" width="18.625" style="94" customWidth="1"/>
    <col min="10765" max="10766" width="4.625" style="94" customWidth="1"/>
    <col min="10767" max="10767" width="18.625" style="94" customWidth="1"/>
    <col min="10768" max="11010" width="9" style="94"/>
    <col min="11011" max="11011" width="18.625" style="94" customWidth="1"/>
    <col min="11012" max="11013" width="4.625" style="94" customWidth="1"/>
    <col min="11014" max="11014" width="18.625" style="94" customWidth="1"/>
    <col min="11015" max="11016" width="4.625" style="94" customWidth="1"/>
    <col min="11017" max="11017" width="18.625" style="94" customWidth="1"/>
    <col min="11018" max="11019" width="4.625" style="94" customWidth="1"/>
    <col min="11020" max="11020" width="18.625" style="94" customWidth="1"/>
    <col min="11021" max="11022" width="4.625" style="94" customWidth="1"/>
    <col min="11023" max="11023" width="18.625" style="94" customWidth="1"/>
    <col min="11024" max="11266" width="9" style="94"/>
    <col min="11267" max="11267" width="18.625" style="94" customWidth="1"/>
    <col min="11268" max="11269" width="4.625" style="94" customWidth="1"/>
    <col min="11270" max="11270" width="18.625" style="94" customWidth="1"/>
    <col min="11271" max="11272" width="4.625" style="94" customWidth="1"/>
    <col min="11273" max="11273" width="18.625" style="94" customWidth="1"/>
    <col min="11274" max="11275" width="4.625" style="94" customWidth="1"/>
    <col min="11276" max="11276" width="18.625" style="94" customWidth="1"/>
    <col min="11277" max="11278" width="4.625" style="94" customWidth="1"/>
    <col min="11279" max="11279" width="18.625" style="94" customWidth="1"/>
    <col min="11280" max="11522" width="9" style="94"/>
    <col min="11523" max="11523" width="18.625" style="94" customWidth="1"/>
    <col min="11524" max="11525" width="4.625" style="94" customWidth="1"/>
    <col min="11526" max="11526" width="18.625" style="94" customWidth="1"/>
    <col min="11527" max="11528" width="4.625" style="94" customWidth="1"/>
    <col min="11529" max="11529" width="18.625" style="94" customWidth="1"/>
    <col min="11530" max="11531" width="4.625" style="94" customWidth="1"/>
    <col min="11532" max="11532" width="18.625" style="94" customWidth="1"/>
    <col min="11533" max="11534" width="4.625" style="94" customWidth="1"/>
    <col min="11535" max="11535" width="18.625" style="94" customWidth="1"/>
    <col min="11536" max="11778" width="9" style="94"/>
    <col min="11779" max="11779" width="18.625" style="94" customWidth="1"/>
    <col min="11780" max="11781" width="4.625" style="94" customWidth="1"/>
    <col min="11782" max="11782" width="18.625" style="94" customWidth="1"/>
    <col min="11783" max="11784" width="4.625" style="94" customWidth="1"/>
    <col min="11785" max="11785" width="18.625" style="94" customWidth="1"/>
    <col min="11786" max="11787" width="4.625" style="94" customWidth="1"/>
    <col min="11788" max="11788" width="18.625" style="94" customWidth="1"/>
    <col min="11789" max="11790" width="4.625" style="94" customWidth="1"/>
    <col min="11791" max="11791" width="18.625" style="94" customWidth="1"/>
    <col min="11792" max="12034" width="9" style="94"/>
    <col min="12035" max="12035" width="18.625" style="94" customWidth="1"/>
    <col min="12036" max="12037" width="4.625" style="94" customWidth="1"/>
    <col min="12038" max="12038" width="18.625" style="94" customWidth="1"/>
    <col min="12039" max="12040" width="4.625" style="94" customWidth="1"/>
    <col min="12041" max="12041" width="18.625" style="94" customWidth="1"/>
    <col min="12042" max="12043" width="4.625" style="94" customWidth="1"/>
    <col min="12044" max="12044" width="18.625" style="94" customWidth="1"/>
    <col min="12045" max="12046" width="4.625" style="94" customWidth="1"/>
    <col min="12047" max="12047" width="18.625" style="94" customWidth="1"/>
    <col min="12048" max="12290" width="9" style="94"/>
    <col min="12291" max="12291" width="18.625" style="94" customWidth="1"/>
    <col min="12292" max="12293" width="4.625" style="94" customWidth="1"/>
    <col min="12294" max="12294" width="18.625" style="94" customWidth="1"/>
    <col min="12295" max="12296" width="4.625" style="94" customWidth="1"/>
    <col min="12297" max="12297" width="18.625" style="94" customWidth="1"/>
    <col min="12298" max="12299" width="4.625" style="94" customWidth="1"/>
    <col min="12300" max="12300" width="18.625" style="94" customWidth="1"/>
    <col min="12301" max="12302" width="4.625" style="94" customWidth="1"/>
    <col min="12303" max="12303" width="18.625" style="94" customWidth="1"/>
    <col min="12304" max="12546" width="9" style="94"/>
    <col min="12547" max="12547" width="18.625" style="94" customWidth="1"/>
    <col min="12548" max="12549" width="4.625" style="94" customWidth="1"/>
    <col min="12550" max="12550" width="18.625" style="94" customWidth="1"/>
    <col min="12551" max="12552" width="4.625" style="94" customWidth="1"/>
    <col min="12553" max="12553" width="18.625" style="94" customWidth="1"/>
    <col min="12554" max="12555" width="4.625" style="94" customWidth="1"/>
    <col min="12556" max="12556" width="18.625" style="94" customWidth="1"/>
    <col min="12557" max="12558" width="4.625" style="94" customWidth="1"/>
    <col min="12559" max="12559" width="18.625" style="94" customWidth="1"/>
    <col min="12560" max="12802" width="9" style="94"/>
    <col min="12803" max="12803" width="18.625" style="94" customWidth="1"/>
    <col min="12804" max="12805" width="4.625" style="94" customWidth="1"/>
    <col min="12806" max="12806" width="18.625" style="94" customWidth="1"/>
    <col min="12807" max="12808" width="4.625" style="94" customWidth="1"/>
    <col min="12809" max="12809" width="18.625" style="94" customWidth="1"/>
    <col min="12810" max="12811" width="4.625" style="94" customWidth="1"/>
    <col min="12812" max="12812" width="18.625" style="94" customWidth="1"/>
    <col min="12813" max="12814" width="4.625" style="94" customWidth="1"/>
    <col min="12815" max="12815" width="18.625" style="94" customWidth="1"/>
    <col min="12816" max="13058" width="9" style="94"/>
    <col min="13059" max="13059" width="18.625" style="94" customWidth="1"/>
    <col min="13060" max="13061" width="4.625" style="94" customWidth="1"/>
    <col min="13062" max="13062" width="18.625" style="94" customWidth="1"/>
    <col min="13063" max="13064" width="4.625" style="94" customWidth="1"/>
    <col min="13065" max="13065" width="18.625" style="94" customWidth="1"/>
    <col min="13066" max="13067" width="4.625" style="94" customWidth="1"/>
    <col min="13068" max="13068" width="18.625" style="94" customWidth="1"/>
    <col min="13069" max="13070" width="4.625" style="94" customWidth="1"/>
    <col min="13071" max="13071" width="18.625" style="94" customWidth="1"/>
    <col min="13072" max="13314" width="9" style="94"/>
    <col min="13315" max="13315" width="18.625" style="94" customWidth="1"/>
    <col min="13316" max="13317" width="4.625" style="94" customWidth="1"/>
    <col min="13318" max="13318" width="18.625" style="94" customWidth="1"/>
    <col min="13319" max="13320" width="4.625" style="94" customWidth="1"/>
    <col min="13321" max="13321" width="18.625" style="94" customWidth="1"/>
    <col min="13322" max="13323" width="4.625" style="94" customWidth="1"/>
    <col min="13324" max="13324" width="18.625" style="94" customWidth="1"/>
    <col min="13325" max="13326" width="4.625" style="94" customWidth="1"/>
    <col min="13327" max="13327" width="18.625" style="94" customWidth="1"/>
    <col min="13328" max="13570" width="9" style="94"/>
    <col min="13571" max="13571" width="18.625" style="94" customWidth="1"/>
    <col min="13572" max="13573" width="4.625" style="94" customWidth="1"/>
    <col min="13574" max="13574" width="18.625" style="94" customWidth="1"/>
    <col min="13575" max="13576" width="4.625" style="94" customWidth="1"/>
    <col min="13577" max="13577" width="18.625" style="94" customWidth="1"/>
    <col min="13578" max="13579" width="4.625" style="94" customWidth="1"/>
    <col min="13580" max="13580" width="18.625" style="94" customWidth="1"/>
    <col min="13581" max="13582" width="4.625" style="94" customWidth="1"/>
    <col min="13583" max="13583" width="18.625" style="94" customWidth="1"/>
    <col min="13584" max="13826" width="9" style="94"/>
    <col min="13827" max="13827" width="18.625" style="94" customWidth="1"/>
    <col min="13828" max="13829" width="4.625" style="94" customWidth="1"/>
    <col min="13830" max="13830" width="18.625" style="94" customWidth="1"/>
    <col min="13831" max="13832" width="4.625" style="94" customWidth="1"/>
    <col min="13833" max="13833" width="18.625" style="94" customWidth="1"/>
    <col min="13834" max="13835" width="4.625" style="94" customWidth="1"/>
    <col min="13836" max="13836" width="18.625" style="94" customWidth="1"/>
    <col min="13837" max="13838" width="4.625" style="94" customWidth="1"/>
    <col min="13839" max="13839" width="18.625" style="94" customWidth="1"/>
    <col min="13840" max="14082" width="9" style="94"/>
    <col min="14083" max="14083" width="18.625" style="94" customWidth="1"/>
    <col min="14084" max="14085" width="4.625" style="94" customWidth="1"/>
    <col min="14086" max="14086" width="18.625" style="94" customWidth="1"/>
    <col min="14087" max="14088" width="4.625" style="94" customWidth="1"/>
    <col min="14089" max="14089" width="18.625" style="94" customWidth="1"/>
    <col min="14090" max="14091" width="4.625" style="94" customWidth="1"/>
    <col min="14092" max="14092" width="18.625" style="94" customWidth="1"/>
    <col min="14093" max="14094" width="4.625" style="94" customWidth="1"/>
    <col min="14095" max="14095" width="18.625" style="94" customWidth="1"/>
    <col min="14096" max="14338" width="9" style="94"/>
    <col min="14339" max="14339" width="18.625" style="94" customWidth="1"/>
    <col min="14340" max="14341" width="4.625" style="94" customWidth="1"/>
    <col min="14342" max="14342" width="18.625" style="94" customWidth="1"/>
    <col min="14343" max="14344" width="4.625" style="94" customWidth="1"/>
    <col min="14345" max="14345" width="18.625" style="94" customWidth="1"/>
    <col min="14346" max="14347" width="4.625" style="94" customWidth="1"/>
    <col min="14348" max="14348" width="18.625" style="94" customWidth="1"/>
    <col min="14349" max="14350" width="4.625" style="94" customWidth="1"/>
    <col min="14351" max="14351" width="18.625" style="94" customWidth="1"/>
    <col min="14352" max="14594" width="9" style="94"/>
    <col min="14595" max="14595" width="18.625" style="94" customWidth="1"/>
    <col min="14596" max="14597" width="4.625" style="94" customWidth="1"/>
    <col min="14598" max="14598" width="18.625" style="94" customWidth="1"/>
    <col min="14599" max="14600" width="4.625" style="94" customWidth="1"/>
    <col min="14601" max="14601" width="18.625" style="94" customWidth="1"/>
    <col min="14602" max="14603" width="4.625" style="94" customWidth="1"/>
    <col min="14604" max="14604" width="18.625" style="94" customWidth="1"/>
    <col min="14605" max="14606" width="4.625" style="94" customWidth="1"/>
    <col min="14607" max="14607" width="18.625" style="94" customWidth="1"/>
    <col min="14608" max="14850" width="9" style="94"/>
    <col min="14851" max="14851" width="18.625" style="94" customWidth="1"/>
    <col min="14852" max="14853" width="4.625" style="94" customWidth="1"/>
    <col min="14854" max="14854" width="18.625" style="94" customWidth="1"/>
    <col min="14855" max="14856" width="4.625" style="94" customWidth="1"/>
    <col min="14857" max="14857" width="18.625" style="94" customWidth="1"/>
    <col min="14858" max="14859" width="4.625" style="94" customWidth="1"/>
    <col min="14860" max="14860" width="18.625" style="94" customWidth="1"/>
    <col min="14861" max="14862" width="4.625" style="94" customWidth="1"/>
    <col min="14863" max="14863" width="18.625" style="94" customWidth="1"/>
    <col min="14864" max="15106" width="9" style="94"/>
    <col min="15107" max="15107" width="18.625" style="94" customWidth="1"/>
    <col min="15108" max="15109" width="4.625" style="94" customWidth="1"/>
    <col min="15110" max="15110" width="18.625" style="94" customWidth="1"/>
    <col min="15111" max="15112" width="4.625" style="94" customWidth="1"/>
    <col min="15113" max="15113" width="18.625" style="94" customWidth="1"/>
    <col min="15114" max="15115" width="4.625" style="94" customWidth="1"/>
    <col min="15116" max="15116" width="18.625" style="94" customWidth="1"/>
    <col min="15117" max="15118" width="4.625" style="94" customWidth="1"/>
    <col min="15119" max="15119" width="18.625" style="94" customWidth="1"/>
    <col min="15120" max="15362" width="9" style="94"/>
    <col min="15363" max="15363" width="18.625" style="94" customWidth="1"/>
    <col min="15364" max="15365" width="4.625" style="94" customWidth="1"/>
    <col min="15366" max="15366" width="18.625" style="94" customWidth="1"/>
    <col min="15367" max="15368" width="4.625" style="94" customWidth="1"/>
    <col min="15369" max="15369" width="18.625" style="94" customWidth="1"/>
    <col min="15370" max="15371" width="4.625" style="94" customWidth="1"/>
    <col min="15372" max="15372" width="18.625" style="94" customWidth="1"/>
    <col min="15373" max="15374" width="4.625" style="94" customWidth="1"/>
    <col min="15375" max="15375" width="18.625" style="94" customWidth="1"/>
    <col min="15376" max="15618" width="9" style="94"/>
    <col min="15619" max="15619" width="18.625" style="94" customWidth="1"/>
    <col min="15620" max="15621" width="4.625" style="94" customWidth="1"/>
    <col min="15622" max="15622" width="18.625" style="94" customWidth="1"/>
    <col min="15623" max="15624" width="4.625" style="94" customWidth="1"/>
    <col min="15625" max="15625" width="18.625" style="94" customWidth="1"/>
    <col min="15626" max="15627" width="4.625" style="94" customWidth="1"/>
    <col min="15628" max="15628" width="18.625" style="94" customWidth="1"/>
    <col min="15629" max="15630" width="4.625" style="94" customWidth="1"/>
    <col min="15631" max="15631" width="18.625" style="94" customWidth="1"/>
    <col min="15632" max="15874" width="9" style="94"/>
    <col min="15875" max="15875" width="18.625" style="94" customWidth="1"/>
    <col min="15876" max="15877" width="4.625" style="94" customWidth="1"/>
    <col min="15878" max="15878" width="18.625" style="94" customWidth="1"/>
    <col min="15879" max="15880" width="4.625" style="94" customWidth="1"/>
    <col min="15881" max="15881" width="18.625" style="94" customWidth="1"/>
    <col min="15882" max="15883" width="4.625" style="94" customWidth="1"/>
    <col min="15884" max="15884" width="18.625" style="94" customWidth="1"/>
    <col min="15885" max="15886" width="4.625" style="94" customWidth="1"/>
    <col min="15887" max="15887" width="18.625" style="94" customWidth="1"/>
    <col min="15888" max="16130" width="9" style="94"/>
    <col min="16131" max="16131" width="18.625" style="94" customWidth="1"/>
    <col min="16132" max="16133" width="4.625" style="94" customWidth="1"/>
    <col min="16134" max="16134" width="18.625" style="94" customWidth="1"/>
    <col min="16135" max="16136" width="4.625" style="94" customWidth="1"/>
    <col min="16137" max="16137" width="18.625" style="94" customWidth="1"/>
    <col min="16138" max="16139" width="4.625" style="94" customWidth="1"/>
    <col min="16140" max="16140" width="18.625" style="94" customWidth="1"/>
    <col min="16141" max="16142" width="4.625" style="94" customWidth="1"/>
    <col min="16143" max="16143" width="18.625" style="94" customWidth="1"/>
    <col min="16144" max="16384" width="9" style="94"/>
  </cols>
  <sheetData>
    <row r="2" spans="3:3" ht="30.75">
      <c r="C2" s="280" t="s">
        <v>278</v>
      </c>
    </row>
    <row r="4" spans="3:3" ht="30.75">
      <c r="C4" s="280" t="s">
        <v>279</v>
      </c>
    </row>
    <row r="5" spans="3:3" ht="18.75">
      <c r="C5" s="281"/>
    </row>
    <row r="8" spans="3:3" ht="15.95" customHeight="1"/>
    <row r="16" spans="3:3" ht="15.95" customHeight="1"/>
    <row r="24" ht="15.95" customHeight="1"/>
    <row r="32" ht="15.95" customHeight="1"/>
    <row r="52" spans="9:9">
      <c r="I52" s="282" t="s">
        <v>280</v>
      </c>
    </row>
    <row r="53" spans="9:9">
      <c r="I53" s="283" t="s">
        <v>281</v>
      </c>
    </row>
    <row r="54" spans="9:9">
      <c r="I54" s="284" t="s">
        <v>282</v>
      </c>
    </row>
    <row r="55" spans="9:9">
      <c r="I55" s="285" t="s">
        <v>283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3:AQ65"/>
  <sheetViews>
    <sheetView topLeftCell="A70" workbookViewId="0">
      <selection activeCell="B61" sqref="B61"/>
    </sheetView>
  </sheetViews>
  <sheetFormatPr defaultColWidth="11" defaultRowHeight="14.25"/>
  <cols>
    <col min="1" max="1" width="19.875" style="286" customWidth="1"/>
    <col min="2" max="2" width="30.625" style="286" customWidth="1"/>
    <col min="3" max="6" width="20.625" style="286" customWidth="1"/>
    <col min="7" max="7" width="11" style="286"/>
    <col min="8" max="8" width="8" style="334" customWidth="1"/>
    <col min="9" max="10" width="5.625" style="334" customWidth="1"/>
    <col min="11" max="11" width="8" style="334" customWidth="1"/>
    <col min="12" max="12" width="5.625" style="334" customWidth="1"/>
    <col min="13" max="13" width="8" style="334" customWidth="1"/>
    <col min="14" max="14" width="2.625" style="334" customWidth="1"/>
    <col min="15" max="15" width="8" style="334" customWidth="1"/>
    <col min="16" max="17" width="5.625" style="334" customWidth="1"/>
    <col min="18" max="18" width="8" style="334" customWidth="1"/>
    <col min="19" max="19" width="5.625" style="334" customWidth="1"/>
    <col min="20" max="20" width="8" style="334" customWidth="1"/>
    <col min="21" max="21" width="5.375" style="286" bestFit="1" customWidth="1"/>
    <col min="22" max="22" width="8.375" style="286" bestFit="1" customWidth="1"/>
    <col min="23" max="24" width="5.375" style="286" bestFit="1" customWidth="1"/>
    <col min="25" max="30" width="5.625" style="286" hidden="1" customWidth="1"/>
    <col min="31" max="31" width="0" style="286" hidden="1" customWidth="1"/>
    <col min="32" max="35" width="5.625" style="286" hidden="1" customWidth="1"/>
    <col min="36" max="36" width="0" style="286" hidden="1" customWidth="1"/>
    <col min="37" max="37" width="0" style="290" hidden="1" customWidth="1"/>
    <col min="38" max="38" width="0" style="291" hidden="1" customWidth="1"/>
    <col min="39" max="42" width="11" style="291"/>
    <col min="43" max="256" width="11" style="286"/>
    <col min="257" max="257" width="19.875" style="286" customWidth="1"/>
    <col min="258" max="258" width="30.625" style="286" customWidth="1"/>
    <col min="259" max="262" width="20.625" style="286" customWidth="1"/>
    <col min="263" max="263" width="11" style="286"/>
    <col min="264" max="264" width="8" style="286" customWidth="1"/>
    <col min="265" max="266" width="5.625" style="286" customWidth="1"/>
    <col min="267" max="267" width="8" style="286" customWidth="1"/>
    <col min="268" max="268" width="5.625" style="286" customWidth="1"/>
    <col min="269" max="269" width="8" style="286" customWidth="1"/>
    <col min="270" max="270" width="2.625" style="286" customWidth="1"/>
    <col min="271" max="271" width="8" style="286" customWidth="1"/>
    <col min="272" max="273" width="5.625" style="286" customWidth="1"/>
    <col min="274" max="274" width="8" style="286" customWidth="1"/>
    <col min="275" max="275" width="5.625" style="286" customWidth="1"/>
    <col min="276" max="276" width="8" style="286" customWidth="1"/>
    <col min="277" max="277" width="5.375" style="286" bestFit="1" customWidth="1"/>
    <col min="278" max="278" width="8.375" style="286" bestFit="1" customWidth="1"/>
    <col min="279" max="280" width="5.375" style="286" bestFit="1" customWidth="1"/>
    <col min="281" max="294" width="0" style="286" hidden="1" customWidth="1"/>
    <col min="295" max="512" width="11" style="286"/>
    <col min="513" max="513" width="19.875" style="286" customWidth="1"/>
    <col min="514" max="514" width="30.625" style="286" customWidth="1"/>
    <col min="515" max="518" width="20.625" style="286" customWidth="1"/>
    <col min="519" max="519" width="11" style="286"/>
    <col min="520" max="520" width="8" style="286" customWidth="1"/>
    <col min="521" max="522" width="5.625" style="286" customWidth="1"/>
    <col min="523" max="523" width="8" style="286" customWidth="1"/>
    <col min="524" max="524" width="5.625" style="286" customWidth="1"/>
    <col min="525" max="525" width="8" style="286" customWidth="1"/>
    <col min="526" max="526" width="2.625" style="286" customWidth="1"/>
    <col min="527" max="527" width="8" style="286" customWidth="1"/>
    <col min="528" max="529" width="5.625" style="286" customWidth="1"/>
    <col min="530" max="530" width="8" style="286" customWidth="1"/>
    <col min="531" max="531" width="5.625" style="286" customWidth="1"/>
    <col min="532" max="532" width="8" style="286" customWidth="1"/>
    <col min="533" max="533" width="5.375" style="286" bestFit="1" customWidth="1"/>
    <col min="534" max="534" width="8.375" style="286" bestFit="1" customWidth="1"/>
    <col min="535" max="536" width="5.375" style="286" bestFit="1" customWidth="1"/>
    <col min="537" max="550" width="0" style="286" hidden="1" customWidth="1"/>
    <col min="551" max="768" width="11" style="286"/>
    <col min="769" max="769" width="19.875" style="286" customWidth="1"/>
    <col min="770" max="770" width="30.625" style="286" customWidth="1"/>
    <col min="771" max="774" width="20.625" style="286" customWidth="1"/>
    <col min="775" max="775" width="11" style="286"/>
    <col min="776" max="776" width="8" style="286" customWidth="1"/>
    <col min="777" max="778" width="5.625" style="286" customWidth="1"/>
    <col min="779" max="779" width="8" style="286" customWidth="1"/>
    <col min="780" max="780" width="5.625" style="286" customWidth="1"/>
    <col min="781" max="781" width="8" style="286" customWidth="1"/>
    <col min="782" max="782" width="2.625" style="286" customWidth="1"/>
    <col min="783" max="783" width="8" style="286" customWidth="1"/>
    <col min="784" max="785" width="5.625" style="286" customWidth="1"/>
    <col min="786" max="786" width="8" style="286" customWidth="1"/>
    <col min="787" max="787" width="5.625" style="286" customWidth="1"/>
    <col min="788" max="788" width="8" style="286" customWidth="1"/>
    <col min="789" max="789" width="5.375" style="286" bestFit="1" customWidth="1"/>
    <col min="790" max="790" width="8.375" style="286" bestFit="1" customWidth="1"/>
    <col min="791" max="792" width="5.375" style="286" bestFit="1" customWidth="1"/>
    <col min="793" max="806" width="0" style="286" hidden="1" customWidth="1"/>
    <col min="807" max="1024" width="11" style="286"/>
    <col min="1025" max="1025" width="19.875" style="286" customWidth="1"/>
    <col min="1026" max="1026" width="30.625" style="286" customWidth="1"/>
    <col min="1027" max="1030" width="20.625" style="286" customWidth="1"/>
    <col min="1031" max="1031" width="11" style="286"/>
    <col min="1032" max="1032" width="8" style="286" customWidth="1"/>
    <col min="1033" max="1034" width="5.625" style="286" customWidth="1"/>
    <col min="1035" max="1035" width="8" style="286" customWidth="1"/>
    <col min="1036" max="1036" width="5.625" style="286" customWidth="1"/>
    <col min="1037" max="1037" width="8" style="286" customWidth="1"/>
    <col min="1038" max="1038" width="2.625" style="286" customWidth="1"/>
    <col min="1039" max="1039" width="8" style="286" customWidth="1"/>
    <col min="1040" max="1041" width="5.625" style="286" customWidth="1"/>
    <col min="1042" max="1042" width="8" style="286" customWidth="1"/>
    <col min="1043" max="1043" width="5.625" style="286" customWidth="1"/>
    <col min="1044" max="1044" width="8" style="286" customWidth="1"/>
    <col min="1045" max="1045" width="5.375" style="286" bestFit="1" customWidth="1"/>
    <col min="1046" max="1046" width="8.375" style="286" bestFit="1" customWidth="1"/>
    <col min="1047" max="1048" width="5.375" style="286" bestFit="1" customWidth="1"/>
    <col min="1049" max="1062" width="0" style="286" hidden="1" customWidth="1"/>
    <col min="1063" max="1280" width="11" style="286"/>
    <col min="1281" max="1281" width="19.875" style="286" customWidth="1"/>
    <col min="1282" max="1282" width="30.625" style="286" customWidth="1"/>
    <col min="1283" max="1286" width="20.625" style="286" customWidth="1"/>
    <col min="1287" max="1287" width="11" style="286"/>
    <col min="1288" max="1288" width="8" style="286" customWidth="1"/>
    <col min="1289" max="1290" width="5.625" style="286" customWidth="1"/>
    <col min="1291" max="1291" width="8" style="286" customWidth="1"/>
    <col min="1292" max="1292" width="5.625" style="286" customWidth="1"/>
    <col min="1293" max="1293" width="8" style="286" customWidth="1"/>
    <col min="1294" max="1294" width="2.625" style="286" customWidth="1"/>
    <col min="1295" max="1295" width="8" style="286" customWidth="1"/>
    <col min="1296" max="1297" width="5.625" style="286" customWidth="1"/>
    <col min="1298" max="1298" width="8" style="286" customWidth="1"/>
    <col min="1299" max="1299" width="5.625" style="286" customWidth="1"/>
    <col min="1300" max="1300" width="8" style="286" customWidth="1"/>
    <col min="1301" max="1301" width="5.375" style="286" bestFit="1" customWidth="1"/>
    <col min="1302" max="1302" width="8.375" style="286" bestFit="1" customWidth="1"/>
    <col min="1303" max="1304" width="5.375" style="286" bestFit="1" customWidth="1"/>
    <col min="1305" max="1318" width="0" style="286" hidden="1" customWidth="1"/>
    <col min="1319" max="1536" width="11" style="286"/>
    <col min="1537" max="1537" width="19.875" style="286" customWidth="1"/>
    <col min="1538" max="1538" width="30.625" style="286" customWidth="1"/>
    <col min="1539" max="1542" width="20.625" style="286" customWidth="1"/>
    <col min="1543" max="1543" width="11" style="286"/>
    <col min="1544" max="1544" width="8" style="286" customWidth="1"/>
    <col min="1545" max="1546" width="5.625" style="286" customWidth="1"/>
    <col min="1547" max="1547" width="8" style="286" customWidth="1"/>
    <col min="1548" max="1548" width="5.625" style="286" customWidth="1"/>
    <col min="1549" max="1549" width="8" style="286" customWidth="1"/>
    <col min="1550" max="1550" width="2.625" style="286" customWidth="1"/>
    <col min="1551" max="1551" width="8" style="286" customWidth="1"/>
    <col min="1552" max="1553" width="5.625" style="286" customWidth="1"/>
    <col min="1554" max="1554" width="8" style="286" customWidth="1"/>
    <col min="1555" max="1555" width="5.625" style="286" customWidth="1"/>
    <col min="1556" max="1556" width="8" style="286" customWidth="1"/>
    <col min="1557" max="1557" width="5.375" style="286" bestFit="1" customWidth="1"/>
    <col min="1558" max="1558" width="8.375" style="286" bestFit="1" customWidth="1"/>
    <col min="1559" max="1560" width="5.375" style="286" bestFit="1" customWidth="1"/>
    <col min="1561" max="1574" width="0" style="286" hidden="1" customWidth="1"/>
    <col min="1575" max="1792" width="11" style="286"/>
    <col min="1793" max="1793" width="19.875" style="286" customWidth="1"/>
    <col min="1794" max="1794" width="30.625" style="286" customWidth="1"/>
    <col min="1795" max="1798" width="20.625" style="286" customWidth="1"/>
    <col min="1799" max="1799" width="11" style="286"/>
    <col min="1800" max="1800" width="8" style="286" customWidth="1"/>
    <col min="1801" max="1802" width="5.625" style="286" customWidth="1"/>
    <col min="1803" max="1803" width="8" style="286" customWidth="1"/>
    <col min="1804" max="1804" width="5.625" style="286" customWidth="1"/>
    <col min="1805" max="1805" width="8" style="286" customWidth="1"/>
    <col min="1806" max="1806" width="2.625" style="286" customWidth="1"/>
    <col min="1807" max="1807" width="8" style="286" customWidth="1"/>
    <col min="1808" max="1809" width="5.625" style="286" customWidth="1"/>
    <col min="1810" max="1810" width="8" style="286" customWidth="1"/>
    <col min="1811" max="1811" width="5.625" style="286" customWidth="1"/>
    <col min="1812" max="1812" width="8" style="286" customWidth="1"/>
    <col min="1813" max="1813" width="5.375" style="286" bestFit="1" customWidth="1"/>
    <col min="1814" max="1814" width="8.375" style="286" bestFit="1" customWidth="1"/>
    <col min="1815" max="1816" width="5.375" style="286" bestFit="1" customWidth="1"/>
    <col min="1817" max="1830" width="0" style="286" hidden="1" customWidth="1"/>
    <col min="1831" max="2048" width="11" style="286"/>
    <col min="2049" max="2049" width="19.875" style="286" customWidth="1"/>
    <col min="2050" max="2050" width="30.625" style="286" customWidth="1"/>
    <col min="2051" max="2054" width="20.625" style="286" customWidth="1"/>
    <col min="2055" max="2055" width="11" style="286"/>
    <col min="2056" max="2056" width="8" style="286" customWidth="1"/>
    <col min="2057" max="2058" width="5.625" style="286" customWidth="1"/>
    <col min="2059" max="2059" width="8" style="286" customWidth="1"/>
    <col min="2060" max="2060" width="5.625" style="286" customWidth="1"/>
    <col min="2061" max="2061" width="8" style="286" customWidth="1"/>
    <col min="2062" max="2062" width="2.625" style="286" customWidth="1"/>
    <col min="2063" max="2063" width="8" style="286" customWidth="1"/>
    <col min="2064" max="2065" width="5.625" style="286" customWidth="1"/>
    <col min="2066" max="2066" width="8" style="286" customWidth="1"/>
    <col min="2067" max="2067" width="5.625" style="286" customWidth="1"/>
    <col min="2068" max="2068" width="8" style="286" customWidth="1"/>
    <col min="2069" max="2069" width="5.375" style="286" bestFit="1" customWidth="1"/>
    <col min="2070" max="2070" width="8.375" style="286" bestFit="1" customWidth="1"/>
    <col min="2071" max="2072" width="5.375" style="286" bestFit="1" customWidth="1"/>
    <col min="2073" max="2086" width="0" style="286" hidden="1" customWidth="1"/>
    <col min="2087" max="2304" width="11" style="286"/>
    <col min="2305" max="2305" width="19.875" style="286" customWidth="1"/>
    <col min="2306" max="2306" width="30.625" style="286" customWidth="1"/>
    <col min="2307" max="2310" width="20.625" style="286" customWidth="1"/>
    <col min="2311" max="2311" width="11" style="286"/>
    <col min="2312" max="2312" width="8" style="286" customWidth="1"/>
    <col min="2313" max="2314" width="5.625" style="286" customWidth="1"/>
    <col min="2315" max="2315" width="8" style="286" customWidth="1"/>
    <col min="2316" max="2316" width="5.625" style="286" customWidth="1"/>
    <col min="2317" max="2317" width="8" style="286" customWidth="1"/>
    <col min="2318" max="2318" width="2.625" style="286" customWidth="1"/>
    <col min="2319" max="2319" width="8" style="286" customWidth="1"/>
    <col min="2320" max="2321" width="5.625" style="286" customWidth="1"/>
    <col min="2322" max="2322" width="8" style="286" customWidth="1"/>
    <col min="2323" max="2323" width="5.625" style="286" customWidth="1"/>
    <col min="2324" max="2324" width="8" style="286" customWidth="1"/>
    <col min="2325" max="2325" width="5.375" style="286" bestFit="1" customWidth="1"/>
    <col min="2326" max="2326" width="8.375" style="286" bestFit="1" customWidth="1"/>
    <col min="2327" max="2328" width="5.375" style="286" bestFit="1" customWidth="1"/>
    <col min="2329" max="2342" width="0" style="286" hidden="1" customWidth="1"/>
    <col min="2343" max="2560" width="11" style="286"/>
    <col min="2561" max="2561" width="19.875" style="286" customWidth="1"/>
    <col min="2562" max="2562" width="30.625" style="286" customWidth="1"/>
    <col min="2563" max="2566" width="20.625" style="286" customWidth="1"/>
    <col min="2567" max="2567" width="11" style="286"/>
    <col min="2568" max="2568" width="8" style="286" customWidth="1"/>
    <col min="2569" max="2570" width="5.625" style="286" customWidth="1"/>
    <col min="2571" max="2571" width="8" style="286" customWidth="1"/>
    <col min="2572" max="2572" width="5.625" style="286" customWidth="1"/>
    <col min="2573" max="2573" width="8" style="286" customWidth="1"/>
    <col min="2574" max="2574" width="2.625" style="286" customWidth="1"/>
    <col min="2575" max="2575" width="8" style="286" customWidth="1"/>
    <col min="2576" max="2577" width="5.625" style="286" customWidth="1"/>
    <col min="2578" max="2578" width="8" style="286" customWidth="1"/>
    <col min="2579" max="2579" width="5.625" style="286" customWidth="1"/>
    <col min="2580" max="2580" width="8" style="286" customWidth="1"/>
    <col min="2581" max="2581" width="5.375" style="286" bestFit="1" customWidth="1"/>
    <col min="2582" max="2582" width="8.375" style="286" bestFit="1" customWidth="1"/>
    <col min="2583" max="2584" width="5.375" style="286" bestFit="1" customWidth="1"/>
    <col min="2585" max="2598" width="0" style="286" hidden="1" customWidth="1"/>
    <col min="2599" max="2816" width="11" style="286"/>
    <col min="2817" max="2817" width="19.875" style="286" customWidth="1"/>
    <col min="2818" max="2818" width="30.625" style="286" customWidth="1"/>
    <col min="2819" max="2822" width="20.625" style="286" customWidth="1"/>
    <col min="2823" max="2823" width="11" style="286"/>
    <col min="2824" max="2824" width="8" style="286" customWidth="1"/>
    <col min="2825" max="2826" width="5.625" style="286" customWidth="1"/>
    <col min="2827" max="2827" width="8" style="286" customWidth="1"/>
    <col min="2828" max="2828" width="5.625" style="286" customWidth="1"/>
    <col min="2829" max="2829" width="8" style="286" customWidth="1"/>
    <col min="2830" max="2830" width="2.625" style="286" customWidth="1"/>
    <col min="2831" max="2831" width="8" style="286" customWidth="1"/>
    <col min="2832" max="2833" width="5.625" style="286" customWidth="1"/>
    <col min="2834" max="2834" width="8" style="286" customWidth="1"/>
    <col min="2835" max="2835" width="5.625" style="286" customWidth="1"/>
    <col min="2836" max="2836" width="8" style="286" customWidth="1"/>
    <col min="2837" max="2837" width="5.375" style="286" bestFit="1" customWidth="1"/>
    <col min="2838" max="2838" width="8.375" style="286" bestFit="1" customWidth="1"/>
    <col min="2839" max="2840" width="5.375" style="286" bestFit="1" customWidth="1"/>
    <col min="2841" max="2854" width="0" style="286" hidden="1" customWidth="1"/>
    <col min="2855" max="3072" width="11" style="286"/>
    <col min="3073" max="3073" width="19.875" style="286" customWidth="1"/>
    <col min="3074" max="3074" width="30.625" style="286" customWidth="1"/>
    <col min="3075" max="3078" width="20.625" style="286" customWidth="1"/>
    <col min="3079" max="3079" width="11" style="286"/>
    <col min="3080" max="3080" width="8" style="286" customWidth="1"/>
    <col min="3081" max="3082" width="5.625" style="286" customWidth="1"/>
    <col min="3083" max="3083" width="8" style="286" customWidth="1"/>
    <col min="3084" max="3084" width="5.625" style="286" customWidth="1"/>
    <col min="3085" max="3085" width="8" style="286" customWidth="1"/>
    <col min="3086" max="3086" width="2.625" style="286" customWidth="1"/>
    <col min="3087" max="3087" width="8" style="286" customWidth="1"/>
    <col min="3088" max="3089" width="5.625" style="286" customWidth="1"/>
    <col min="3090" max="3090" width="8" style="286" customWidth="1"/>
    <col min="3091" max="3091" width="5.625" style="286" customWidth="1"/>
    <col min="3092" max="3092" width="8" style="286" customWidth="1"/>
    <col min="3093" max="3093" width="5.375" style="286" bestFit="1" customWidth="1"/>
    <col min="3094" max="3094" width="8.375" style="286" bestFit="1" customWidth="1"/>
    <col min="3095" max="3096" width="5.375" style="286" bestFit="1" customWidth="1"/>
    <col min="3097" max="3110" width="0" style="286" hidden="1" customWidth="1"/>
    <col min="3111" max="3328" width="11" style="286"/>
    <col min="3329" max="3329" width="19.875" style="286" customWidth="1"/>
    <col min="3330" max="3330" width="30.625" style="286" customWidth="1"/>
    <col min="3331" max="3334" width="20.625" style="286" customWidth="1"/>
    <col min="3335" max="3335" width="11" style="286"/>
    <col min="3336" max="3336" width="8" style="286" customWidth="1"/>
    <col min="3337" max="3338" width="5.625" style="286" customWidth="1"/>
    <col min="3339" max="3339" width="8" style="286" customWidth="1"/>
    <col min="3340" max="3340" width="5.625" style="286" customWidth="1"/>
    <col min="3341" max="3341" width="8" style="286" customWidth="1"/>
    <col min="3342" max="3342" width="2.625" style="286" customWidth="1"/>
    <col min="3343" max="3343" width="8" style="286" customWidth="1"/>
    <col min="3344" max="3345" width="5.625" style="286" customWidth="1"/>
    <col min="3346" max="3346" width="8" style="286" customWidth="1"/>
    <col min="3347" max="3347" width="5.625" style="286" customWidth="1"/>
    <col min="3348" max="3348" width="8" style="286" customWidth="1"/>
    <col min="3349" max="3349" width="5.375" style="286" bestFit="1" customWidth="1"/>
    <col min="3350" max="3350" width="8.375" style="286" bestFit="1" customWidth="1"/>
    <col min="3351" max="3352" width="5.375" style="286" bestFit="1" customWidth="1"/>
    <col min="3353" max="3366" width="0" style="286" hidden="1" customWidth="1"/>
    <col min="3367" max="3584" width="11" style="286"/>
    <col min="3585" max="3585" width="19.875" style="286" customWidth="1"/>
    <col min="3586" max="3586" width="30.625" style="286" customWidth="1"/>
    <col min="3587" max="3590" width="20.625" style="286" customWidth="1"/>
    <col min="3591" max="3591" width="11" style="286"/>
    <col min="3592" max="3592" width="8" style="286" customWidth="1"/>
    <col min="3593" max="3594" width="5.625" style="286" customWidth="1"/>
    <col min="3595" max="3595" width="8" style="286" customWidth="1"/>
    <col min="3596" max="3596" width="5.625" style="286" customWidth="1"/>
    <col min="3597" max="3597" width="8" style="286" customWidth="1"/>
    <col min="3598" max="3598" width="2.625" style="286" customWidth="1"/>
    <col min="3599" max="3599" width="8" style="286" customWidth="1"/>
    <col min="3600" max="3601" width="5.625" style="286" customWidth="1"/>
    <col min="3602" max="3602" width="8" style="286" customWidth="1"/>
    <col min="3603" max="3603" width="5.625" style="286" customWidth="1"/>
    <col min="3604" max="3604" width="8" style="286" customWidth="1"/>
    <col min="3605" max="3605" width="5.375" style="286" bestFit="1" customWidth="1"/>
    <col min="3606" max="3606" width="8.375" style="286" bestFit="1" customWidth="1"/>
    <col min="3607" max="3608" width="5.375" style="286" bestFit="1" customWidth="1"/>
    <col min="3609" max="3622" width="0" style="286" hidden="1" customWidth="1"/>
    <col min="3623" max="3840" width="11" style="286"/>
    <col min="3841" max="3841" width="19.875" style="286" customWidth="1"/>
    <col min="3842" max="3842" width="30.625" style="286" customWidth="1"/>
    <col min="3843" max="3846" width="20.625" style="286" customWidth="1"/>
    <col min="3847" max="3847" width="11" style="286"/>
    <col min="3848" max="3848" width="8" style="286" customWidth="1"/>
    <col min="3849" max="3850" width="5.625" style="286" customWidth="1"/>
    <col min="3851" max="3851" width="8" style="286" customWidth="1"/>
    <col min="3852" max="3852" width="5.625" style="286" customWidth="1"/>
    <col min="3853" max="3853" width="8" style="286" customWidth="1"/>
    <col min="3854" max="3854" width="2.625" style="286" customWidth="1"/>
    <col min="3855" max="3855" width="8" style="286" customWidth="1"/>
    <col min="3856" max="3857" width="5.625" style="286" customWidth="1"/>
    <col min="3858" max="3858" width="8" style="286" customWidth="1"/>
    <col min="3859" max="3859" width="5.625" style="286" customWidth="1"/>
    <col min="3860" max="3860" width="8" style="286" customWidth="1"/>
    <col min="3861" max="3861" width="5.375" style="286" bestFit="1" customWidth="1"/>
    <col min="3862" max="3862" width="8.375" style="286" bestFit="1" customWidth="1"/>
    <col min="3863" max="3864" width="5.375" style="286" bestFit="1" customWidth="1"/>
    <col min="3865" max="3878" width="0" style="286" hidden="1" customWidth="1"/>
    <col min="3879" max="4096" width="11" style="286"/>
    <col min="4097" max="4097" width="19.875" style="286" customWidth="1"/>
    <col min="4098" max="4098" width="30.625" style="286" customWidth="1"/>
    <col min="4099" max="4102" width="20.625" style="286" customWidth="1"/>
    <col min="4103" max="4103" width="11" style="286"/>
    <col min="4104" max="4104" width="8" style="286" customWidth="1"/>
    <col min="4105" max="4106" width="5.625" style="286" customWidth="1"/>
    <col min="4107" max="4107" width="8" style="286" customWidth="1"/>
    <col min="4108" max="4108" width="5.625" style="286" customWidth="1"/>
    <col min="4109" max="4109" width="8" style="286" customWidth="1"/>
    <col min="4110" max="4110" width="2.625" style="286" customWidth="1"/>
    <col min="4111" max="4111" width="8" style="286" customWidth="1"/>
    <col min="4112" max="4113" width="5.625" style="286" customWidth="1"/>
    <col min="4114" max="4114" width="8" style="286" customWidth="1"/>
    <col min="4115" max="4115" width="5.625" style="286" customWidth="1"/>
    <col min="4116" max="4116" width="8" style="286" customWidth="1"/>
    <col min="4117" max="4117" width="5.375" style="286" bestFit="1" customWidth="1"/>
    <col min="4118" max="4118" width="8.375" style="286" bestFit="1" customWidth="1"/>
    <col min="4119" max="4120" width="5.375" style="286" bestFit="1" customWidth="1"/>
    <col min="4121" max="4134" width="0" style="286" hidden="1" customWidth="1"/>
    <col min="4135" max="4352" width="11" style="286"/>
    <col min="4353" max="4353" width="19.875" style="286" customWidth="1"/>
    <col min="4354" max="4354" width="30.625" style="286" customWidth="1"/>
    <col min="4355" max="4358" width="20.625" style="286" customWidth="1"/>
    <col min="4359" max="4359" width="11" style="286"/>
    <col min="4360" max="4360" width="8" style="286" customWidth="1"/>
    <col min="4361" max="4362" width="5.625" style="286" customWidth="1"/>
    <col min="4363" max="4363" width="8" style="286" customWidth="1"/>
    <col min="4364" max="4364" width="5.625" style="286" customWidth="1"/>
    <col min="4365" max="4365" width="8" style="286" customWidth="1"/>
    <col min="4366" max="4366" width="2.625" style="286" customWidth="1"/>
    <col min="4367" max="4367" width="8" style="286" customWidth="1"/>
    <col min="4368" max="4369" width="5.625" style="286" customWidth="1"/>
    <col min="4370" max="4370" width="8" style="286" customWidth="1"/>
    <col min="4371" max="4371" width="5.625" style="286" customWidth="1"/>
    <col min="4372" max="4372" width="8" style="286" customWidth="1"/>
    <col min="4373" max="4373" width="5.375" style="286" bestFit="1" customWidth="1"/>
    <col min="4374" max="4374" width="8.375" style="286" bestFit="1" customWidth="1"/>
    <col min="4375" max="4376" width="5.375" style="286" bestFit="1" customWidth="1"/>
    <col min="4377" max="4390" width="0" style="286" hidden="1" customWidth="1"/>
    <col min="4391" max="4608" width="11" style="286"/>
    <col min="4609" max="4609" width="19.875" style="286" customWidth="1"/>
    <col min="4610" max="4610" width="30.625" style="286" customWidth="1"/>
    <col min="4611" max="4614" width="20.625" style="286" customWidth="1"/>
    <col min="4615" max="4615" width="11" style="286"/>
    <col min="4616" max="4616" width="8" style="286" customWidth="1"/>
    <col min="4617" max="4618" width="5.625" style="286" customWidth="1"/>
    <col min="4619" max="4619" width="8" style="286" customWidth="1"/>
    <col min="4620" max="4620" width="5.625" style="286" customWidth="1"/>
    <col min="4621" max="4621" width="8" style="286" customWidth="1"/>
    <col min="4622" max="4622" width="2.625" style="286" customWidth="1"/>
    <col min="4623" max="4623" width="8" style="286" customWidth="1"/>
    <col min="4624" max="4625" width="5.625" style="286" customWidth="1"/>
    <col min="4626" max="4626" width="8" style="286" customWidth="1"/>
    <col min="4627" max="4627" width="5.625" style="286" customWidth="1"/>
    <col min="4628" max="4628" width="8" style="286" customWidth="1"/>
    <col min="4629" max="4629" width="5.375" style="286" bestFit="1" customWidth="1"/>
    <col min="4630" max="4630" width="8.375" style="286" bestFit="1" customWidth="1"/>
    <col min="4631" max="4632" width="5.375" style="286" bestFit="1" customWidth="1"/>
    <col min="4633" max="4646" width="0" style="286" hidden="1" customWidth="1"/>
    <col min="4647" max="4864" width="11" style="286"/>
    <col min="4865" max="4865" width="19.875" style="286" customWidth="1"/>
    <col min="4866" max="4866" width="30.625" style="286" customWidth="1"/>
    <col min="4867" max="4870" width="20.625" style="286" customWidth="1"/>
    <col min="4871" max="4871" width="11" style="286"/>
    <col min="4872" max="4872" width="8" style="286" customWidth="1"/>
    <col min="4873" max="4874" width="5.625" style="286" customWidth="1"/>
    <col min="4875" max="4875" width="8" style="286" customWidth="1"/>
    <col min="4876" max="4876" width="5.625" style="286" customWidth="1"/>
    <col min="4877" max="4877" width="8" style="286" customWidth="1"/>
    <col min="4878" max="4878" width="2.625" style="286" customWidth="1"/>
    <col min="4879" max="4879" width="8" style="286" customWidth="1"/>
    <col min="4880" max="4881" width="5.625" style="286" customWidth="1"/>
    <col min="4882" max="4882" width="8" style="286" customWidth="1"/>
    <col min="4883" max="4883" width="5.625" style="286" customWidth="1"/>
    <col min="4884" max="4884" width="8" style="286" customWidth="1"/>
    <col min="4885" max="4885" width="5.375" style="286" bestFit="1" customWidth="1"/>
    <col min="4886" max="4886" width="8.375" style="286" bestFit="1" customWidth="1"/>
    <col min="4887" max="4888" width="5.375" style="286" bestFit="1" customWidth="1"/>
    <col min="4889" max="4902" width="0" style="286" hidden="1" customWidth="1"/>
    <col min="4903" max="5120" width="11" style="286"/>
    <col min="5121" max="5121" width="19.875" style="286" customWidth="1"/>
    <col min="5122" max="5122" width="30.625" style="286" customWidth="1"/>
    <col min="5123" max="5126" width="20.625" style="286" customWidth="1"/>
    <col min="5127" max="5127" width="11" style="286"/>
    <col min="5128" max="5128" width="8" style="286" customWidth="1"/>
    <col min="5129" max="5130" width="5.625" style="286" customWidth="1"/>
    <col min="5131" max="5131" width="8" style="286" customWidth="1"/>
    <col min="5132" max="5132" width="5.625" style="286" customWidth="1"/>
    <col min="5133" max="5133" width="8" style="286" customWidth="1"/>
    <col min="5134" max="5134" width="2.625" style="286" customWidth="1"/>
    <col min="5135" max="5135" width="8" style="286" customWidth="1"/>
    <col min="5136" max="5137" width="5.625" style="286" customWidth="1"/>
    <col min="5138" max="5138" width="8" style="286" customWidth="1"/>
    <col min="5139" max="5139" width="5.625" style="286" customWidth="1"/>
    <col min="5140" max="5140" width="8" style="286" customWidth="1"/>
    <col min="5141" max="5141" width="5.375" style="286" bestFit="1" customWidth="1"/>
    <col min="5142" max="5142" width="8.375" style="286" bestFit="1" customWidth="1"/>
    <col min="5143" max="5144" width="5.375" style="286" bestFit="1" customWidth="1"/>
    <col min="5145" max="5158" width="0" style="286" hidden="1" customWidth="1"/>
    <col min="5159" max="5376" width="11" style="286"/>
    <col min="5377" max="5377" width="19.875" style="286" customWidth="1"/>
    <col min="5378" max="5378" width="30.625" style="286" customWidth="1"/>
    <col min="5379" max="5382" width="20.625" style="286" customWidth="1"/>
    <col min="5383" max="5383" width="11" style="286"/>
    <col min="5384" max="5384" width="8" style="286" customWidth="1"/>
    <col min="5385" max="5386" width="5.625" style="286" customWidth="1"/>
    <col min="5387" max="5387" width="8" style="286" customWidth="1"/>
    <col min="5388" max="5388" width="5.625" style="286" customWidth="1"/>
    <col min="5389" max="5389" width="8" style="286" customWidth="1"/>
    <col min="5390" max="5390" width="2.625" style="286" customWidth="1"/>
    <col min="5391" max="5391" width="8" style="286" customWidth="1"/>
    <col min="5392" max="5393" width="5.625" style="286" customWidth="1"/>
    <col min="5394" max="5394" width="8" style="286" customWidth="1"/>
    <col min="5395" max="5395" width="5.625" style="286" customWidth="1"/>
    <col min="5396" max="5396" width="8" style="286" customWidth="1"/>
    <col min="5397" max="5397" width="5.375" style="286" bestFit="1" customWidth="1"/>
    <col min="5398" max="5398" width="8.375" style="286" bestFit="1" customWidth="1"/>
    <col min="5399" max="5400" width="5.375" style="286" bestFit="1" customWidth="1"/>
    <col min="5401" max="5414" width="0" style="286" hidden="1" customWidth="1"/>
    <col min="5415" max="5632" width="11" style="286"/>
    <col min="5633" max="5633" width="19.875" style="286" customWidth="1"/>
    <col min="5634" max="5634" width="30.625" style="286" customWidth="1"/>
    <col min="5635" max="5638" width="20.625" style="286" customWidth="1"/>
    <col min="5639" max="5639" width="11" style="286"/>
    <col min="5640" max="5640" width="8" style="286" customWidth="1"/>
    <col min="5641" max="5642" width="5.625" style="286" customWidth="1"/>
    <col min="5643" max="5643" width="8" style="286" customWidth="1"/>
    <col min="5644" max="5644" width="5.625" style="286" customWidth="1"/>
    <col min="5645" max="5645" width="8" style="286" customWidth="1"/>
    <col min="5646" max="5646" width="2.625" style="286" customWidth="1"/>
    <col min="5647" max="5647" width="8" style="286" customWidth="1"/>
    <col min="5648" max="5649" width="5.625" style="286" customWidth="1"/>
    <col min="5650" max="5650" width="8" style="286" customWidth="1"/>
    <col min="5651" max="5651" width="5.625" style="286" customWidth="1"/>
    <col min="5652" max="5652" width="8" style="286" customWidth="1"/>
    <col min="5653" max="5653" width="5.375" style="286" bestFit="1" customWidth="1"/>
    <col min="5654" max="5654" width="8.375" style="286" bestFit="1" customWidth="1"/>
    <col min="5655" max="5656" width="5.375" style="286" bestFit="1" customWidth="1"/>
    <col min="5657" max="5670" width="0" style="286" hidden="1" customWidth="1"/>
    <col min="5671" max="5888" width="11" style="286"/>
    <col min="5889" max="5889" width="19.875" style="286" customWidth="1"/>
    <col min="5890" max="5890" width="30.625" style="286" customWidth="1"/>
    <col min="5891" max="5894" width="20.625" style="286" customWidth="1"/>
    <col min="5895" max="5895" width="11" style="286"/>
    <col min="5896" max="5896" width="8" style="286" customWidth="1"/>
    <col min="5897" max="5898" width="5.625" style="286" customWidth="1"/>
    <col min="5899" max="5899" width="8" style="286" customWidth="1"/>
    <col min="5900" max="5900" width="5.625" style="286" customWidth="1"/>
    <col min="5901" max="5901" width="8" style="286" customWidth="1"/>
    <col min="5902" max="5902" width="2.625" style="286" customWidth="1"/>
    <col min="5903" max="5903" width="8" style="286" customWidth="1"/>
    <col min="5904" max="5905" width="5.625" style="286" customWidth="1"/>
    <col min="5906" max="5906" width="8" style="286" customWidth="1"/>
    <col min="5907" max="5907" width="5.625" style="286" customWidth="1"/>
    <col min="5908" max="5908" width="8" style="286" customWidth="1"/>
    <col min="5909" max="5909" width="5.375" style="286" bestFit="1" customWidth="1"/>
    <col min="5910" max="5910" width="8.375" style="286" bestFit="1" customWidth="1"/>
    <col min="5911" max="5912" width="5.375" style="286" bestFit="1" customWidth="1"/>
    <col min="5913" max="5926" width="0" style="286" hidden="1" customWidth="1"/>
    <col min="5927" max="6144" width="11" style="286"/>
    <col min="6145" max="6145" width="19.875" style="286" customWidth="1"/>
    <col min="6146" max="6146" width="30.625" style="286" customWidth="1"/>
    <col min="6147" max="6150" width="20.625" style="286" customWidth="1"/>
    <col min="6151" max="6151" width="11" style="286"/>
    <col min="6152" max="6152" width="8" style="286" customWidth="1"/>
    <col min="6153" max="6154" width="5.625" style="286" customWidth="1"/>
    <col min="6155" max="6155" width="8" style="286" customWidth="1"/>
    <col min="6156" max="6156" width="5.625" style="286" customWidth="1"/>
    <col min="6157" max="6157" width="8" style="286" customWidth="1"/>
    <col min="6158" max="6158" width="2.625" style="286" customWidth="1"/>
    <col min="6159" max="6159" width="8" style="286" customWidth="1"/>
    <col min="6160" max="6161" width="5.625" style="286" customWidth="1"/>
    <col min="6162" max="6162" width="8" style="286" customWidth="1"/>
    <col min="6163" max="6163" width="5.625" style="286" customWidth="1"/>
    <col min="6164" max="6164" width="8" style="286" customWidth="1"/>
    <col min="6165" max="6165" width="5.375" style="286" bestFit="1" customWidth="1"/>
    <col min="6166" max="6166" width="8.375" style="286" bestFit="1" customWidth="1"/>
    <col min="6167" max="6168" width="5.375" style="286" bestFit="1" customWidth="1"/>
    <col min="6169" max="6182" width="0" style="286" hidden="1" customWidth="1"/>
    <col min="6183" max="6400" width="11" style="286"/>
    <col min="6401" max="6401" width="19.875" style="286" customWidth="1"/>
    <col min="6402" max="6402" width="30.625" style="286" customWidth="1"/>
    <col min="6403" max="6406" width="20.625" style="286" customWidth="1"/>
    <col min="6407" max="6407" width="11" style="286"/>
    <col min="6408" max="6408" width="8" style="286" customWidth="1"/>
    <col min="6409" max="6410" width="5.625" style="286" customWidth="1"/>
    <col min="6411" max="6411" width="8" style="286" customWidth="1"/>
    <col min="6412" max="6412" width="5.625" style="286" customWidth="1"/>
    <col min="6413" max="6413" width="8" style="286" customWidth="1"/>
    <col min="6414" max="6414" width="2.625" style="286" customWidth="1"/>
    <col min="6415" max="6415" width="8" style="286" customWidth="1"/>
    <col min="6416" max="6417" width="5.625" style="286" customWidth="1"/>
    <col min="6418" max="6418" width="8" style="286" customWidth="1"/>
    <col min="6419" max="6419" width="5.625" style="286" customWidth="1"/>
    <col min="6420" max="6420" width="8" style="286" customWidth="1"/>
    <col min="6421" max="6421" width="5.375" style="286" bestFit="1" customWidth="1"/>
    <col min="6422" max="6422" width="8.375" style="286" bestFit="1" customWidth="1"/>
    <col min="6423" max="6424" width="5.375" style="286" bestFit="1" customWidth="1"/>
    <col min="6425" max="6438" width="0" style="286" hidden="1" customWidth="1"/>
    <col min="6439" max="6656" width="11" style="286"/>
    <col min="6657" max="6657" width="19.875" style="286" customWidth="1"/>
    <col min="6658" max="6658" width="30.625" style="286" customWidth="1"/>
    <col min="6659" max="6662" width="20.625" style="286" customWidth="1"/>
    <col min="6663" max="6663" width="11" style="286"/>
    <col min="6664" max="6664" width="8" style="286" customWidth="1"/>
    <col min="6665" max="6666" width="5.625" style="286" customWidth="1"/>
    <col min="6667" max="6667" width="8" style="286" customWidth="1"/>
    <col min="6668" max="6668" width="5.625" style="286" customWidth="1"/>
    <col min="6669" max="6669" width="8" style="286" customWidth="1"/>
    <col min="6670" max="6670" width="2.625" style="286" customWidth="1"/>
    <col min="6671" max="6671" width="8" style="286" customWidth="1"/>
    <col min="6672" max="6673" width="5.625" style="286" customWidth="1"/>
    <col min="6674" max="6674" width="8" style="286" customWidth="1"/>
    <col min="6675" max="6675" width="5.625" style="286" customWidth="1"/>
    <col min="6676" max="6676" width="8" style="286" customWidth="1"/>
    <col min="6677" max="6677" width="5.375" style="286" bestFit="1" customWidth="1"/>
    <col min="6678" max="6678" width="8.375" style="286" bestFit="1" customWidth="1"/>
    <col min="6679" max="6680" width="5.375" style="286" bestFit="1" customWidth="1"/>
    <col min="6681" max="6694" width="0" style="286" hidden="1" customWidth="1"/>
    <col min="6695" max="6912" width="11" style="286"/>
    <col min="6913" max="6913" width="19.875" style="286" customWidth="1"/>
    <col min="6914" max="6914" width="30.625" style="286" customWidth="1"/>
    <col min="6915" max="6918" width="20.625" style="286" customWidth="1"/>
    <col min="6919" max="6919" width="11" style="286"/>
    <col min="6920" max="6920" width="8" style="286" customWidth="1"/>
    <col min="6921" max="6922" width="5.625" style="286" customWidth="1"/>
    <col min="6923" max="6923" width="8" style="286" customWidth="1"/>
    <col min="6924" max="6924" width="5.625" style="286" customWidth="1"/>
    <col min="6925" max="6925" width="8" style="286" customWidth="1"/>
    <col min="6926" max="6926" width="2.625" style="286" customWidth="1"/>
    <col min="6927" max="6927" width="8" style="286" customWidth="1"/>
    <col min="6928" max="6929" width="5.625" style="286" customWidth="1"/>
    <col min="6930" max="6930" width="8" style="286" customWidth="1"/>
    <col min="6931" max="6931" width="5.625" style="286" customWidth="1"/>
    <col min="6932" max="6932" width="8" style="286" customWidth="1"/>
    <col min="6933" max="6933" width="5.375" style="286" bestFit="1" customWidth="1"/>
    <col min="6934" max="6934" width="8.375" style="286" bestFit="1" customWidth="1"/>
    <col min="6935" max="6936" width="5.375" style="286" bestFit="1" customWidth="1"/>
    <col min="6937" max="6950" width="0" style="286" hidden="1" customWidth="1"/>
    <col min="6951" max="7168" width="11" style="286"/>
    <col min="7169" max="7169" width="19.875" style="286" customWidth="1"/>
    <col min="7170" max="7170" width="30.625" style="286" customWidth="1"/>
    <col min="7171" max="7174" width="20.625" style="286" customWidth="1"/>
    <col min="7175" max="7175" width="11" style="286"/>
    <col min="7176" max="7176" width="8" style="286" customWidth="1"/>
    <col min="7177" max="7178" width="5.625" style="286" customWidth="1"/>
    <col min="7179" max="7179" width="8" style="286" customWidth="1"/>
    <col min="7180" max="7180" width="5.625" style="286" customWidth="1"/>
    <col min="7181" max="7181" width="8" style="286" customWidth="1"/>
    <col min="7182" max="7182" width="2.625" style="286" customWidth="1"/>
    <col min="7183" max="7183" width="8" style="286" customWidth="1"/>
    <col min="7184" max="7185" width="5.625" style="286" customWidth="1"/>
    <col min="7186" max="7186" width="8" style="286" customWidth="1"/>
    <col min="7187" max="7187" width="5.625" style="286" customWidth="1"/>
    <col min="7188" max="7188" width="8" style="286" customWidth="1"/>
    <col min="7189" max="7189" width="5.375" style="286" bestFit="1" customWidth="1"/>
    <col min="7190" max="7190" width="8.375" style="286" bestFit="1" customWidth="1"/>
    <col min="7191" max="7192" width="5.375" style="286" bestFit="1" customWidth="1"/>
    <col min="7193" max="7206" width="0" style="286" hidden="1" customWidth="1"/>
    <col min="7207" max="7424" width="11" style="286"/>
    <col min="7425" max="7425" width="19.875" style="286" customWidth="1"/>
    <col min="7426" max="7426" width="30.625" style="286" customWidth="1"/>
    <col min="7427" max="7430" width="20.625" style="286" customWidth="1"/>
    <col min="7431" max="7431" width="11" style="286"/>
    <col min="7432" max="7432" width="8" style="286" customWidth="1"/>
    <col min="7433" max="7434" width="5.625" style="286" customWidth="1"/>
    <col min="7435" max="7435" width="8" style="286" customWidth="1"/>
    <col min="7436" max="7436" width="5.625" style="286" customWidth="1"/>
    <col min="7437" max="7437" width="8" style="286" customWidth="1"/>
    <col min="7438" max="7438" width="2.625" style="286" customWidth="1"/>
    <col min="7439" max="7439" width="8" style="286" customWidth="1"/>
    <col min="7440" max="7441" width="5.625" style="286" customWidth="1"/>
    <col min="7442" max="7442" width="8" style="286" customWidth="1"/>
    <col min="7443" max="7443" width="5.625" style="286" customWidth="1"/>
    <col min="7444" max="7444" width="8" style="286" customWidth="1"/>
    <col min="7445" max="7445" width="5.375" style="286" bestFit="1" customWidth="1"/>
    <col min="7446" max="7446" width="8.375" style="286" bestFit="1" customWidth="1"/>
    <col min="7447" max="7448" width="5.375" style="286" bestFit="1" customWidth="1"/>
    <col min="7449" max="7462" width="0" style="286" hidden="1" customWidth="1"/>
    <col min="7463" max="7680" width="11" style="286"/>
    <col min="7681" max="7681" width="19.875" style="286" customWidth="1"/>
    <col min="7682" max="7682" width="30.625" style="286" customWidth="1"/>
    <col min="7683" max="7686" width="20.625" style="286" customWidth="1"/>
    <col min="7687" max="7687" width="11" style="286"/>
    <col min="7688" max="7688" width="8" style="286" customWidth="1"/>
    <col min="7689" max="7690" width="5.625" style="286" customWidth="1"/>
    <col min="7691" max="7691" width="8" style="286" customWidth="1"/>
    <col min="7692" max="7692" width="5.625" style="286" customWidth="1"/>
    <col min="7693" max="7693" width="8" style="286" customWidth="1"/>
    <col min="7694" max="7694" width="2.625" style="286" customWidth="1"/>
    <col min="7695" max="7695" width="8" style="286" customWidth="1"/>
    <col min="7696" max="7697" width="5.625" style="286" customWidth="1"/>
    <col min="7698" max="7698" width="8" style="286" customWidth="1"/>
    <col min="7699" max="7699" width="5.625" style="286" customWidth="1"/>
    <col min="7700" max="7700" width="8" style="286" customWidth="1"/>
    <col min="7701" max="7701" width="5.375" style="286" bestFit="1" customWidth="1"/>
    <col min="7702" max="7702" width="8.375" style="286" bestFit="1" customWidth="1"/>
    <col min="7703" max="7704" width="5.375" style="286" bestFit="1" customWidth="1"/>
    <col min="7705" max="7718" width="0" style="286" hidden="1" customWidth="1"/>
    <col min="7719" max="7936" width="11" style="286"/>
    <col min="7937" max="7937" width="19.875" style="286" customWidth="1"/>
    <col min="7938" max="7938" width="30.625" style="286" customWidth="1"/>
    <col min="7939" max="7942" width="20.625" style="286" customWidth="1"/>
    <col min="7943" max="7943" width="11" style="286"/>
    <col min="7944" max="7944" width="8" style="286" customWidth="1"/>
    <col min="7945" max="7946" width="5.625" style="286" customWidth="1"/>
    <col min="7947" max="7947" width="8" style="286" customWidth="1"/>
    <col min="7948" max="7948" width="5.625" style="286" customWidth="1"/>
    <col min="7949" max="7949" width="8" style="286" customWidth="1"/>
    <col min="7950" max="7950" width="2.625" style="286" customWidth="1"/>
    <col min="7951" max="7951" width="8" style="286" customWidth="1"/>
    <col min="7952" max="7953" width="5.625" style="286" customWidth="1"/>
    <col min="7954" max="7954" width="8" style="286" customWidth="1"/>
    <col min="7955" max="7955" width="5.625" style="286" customWidth="1"/>
    <col min="7956" max="7956" width="8" style="286" customWidth="1"/>
    <col min="7957" max="7957" width="5.375" style="286" bestFit="1" customWidth="1"/>
    <col min="7958" max="7958" width="8.375" style="286" bestFit="1" customWidth="1"/>
    <col min="7959" max="7960" width="5.375" style="286" bestFit="1" customWidth="1"/>
    <col min="7961" max="7974" width="0" style="286" hidden="1" customWidth="1"/>
    <col min="7975" max="8192" width="11" style="286"/>
    <col min="8193" max="8193" width="19.875" style="286" customWidth="1"/>
    <col min="8194" max="8194" width="30.625" style="286" customWidth="1"/>
    <col min="8195" max="8198" width="20.625" style="286" customWidth="1"/>
    <col min="8199" max="8199" width="11" style="286"/>
    <col min="8200" max="8200" width="8" style="286" customWidth="1"/>
    <col min="8201" max="8202" width="5.625" style="286" customWidth="1"/>
    <col min="8203" max="8203" width="8" style="286" customWidth="1"/>
    <col min="8204" max="8204" width="5.625" style="286" customWidth="1"/>
    <col min="8205" max="8205" width="8" style="286" customWidth="1"/>
    <col min="8206" max="8206" width="2.625" style="286" customWidth="1"/>
    <col min="8207" max="8207" width="8" style="286" customWidth="1"/>
    <col min="8208" max="8209" width="5.625" style="286" customWidth="1"/>
    <col min="8210" max="8210" width="8" style="286" customWidth="1"/>
    <col min="8211" max="8211" width="5.625" style="286" customWidth="1"/>
    <col min="8212" max="8212" width="8" style="286" customWidth="1"/>
    <col min="8213" max="8213" width="5.375" style="286" bestFit="1" customWidth="1"/>
    <col min="8214" max="8214" width="8.375" style="286" bestFit="1" customWidth="1"/>
    <col min="8215" max="8216" width="5.375" style="286" bestFit="1" customWidth="1"/>
    <col min="8217" max="8230" width="0" style="286" hidden="1" customWidth="1"/>
    <col min="8231" max="8448" width="11" style="286"/>
    <col min="8449" max="8449" width="19.875" style="286" customWidth="1"/>
    <col min="8450" max="8450" width="30.625" style="286" customWidth="1"/>
    <col min="8451" max="8454" width="20.625" style="286" customWidth="1"/>
    <col min="8455" max="8455" width="11" style="286"/>
    <col min="8456" max="8456" width="8" style="286" customWidth="1"/>
    <col min="8457" max="8458" width="5.625" style="286" customWidth="1"/>
    <col min="8459" max="8459" width="8" style="286" customWidth="1"/>
    <col min="8460" max="8460" width="5.625" style="286" customWidth="1"/>
    <col min="8461" max="8461" width="8" style="286" customWidth="1"/>
    <col min="8462" max="8462" width="2.625" style="286" customWidth="1"/>
    <col min="8463" max="8463" width="8" style="286" customWidth="1"/>
    <col min="8464" max="8465" width="5.625" style="286" customWidth="1"/>
    <col min="8466" max="8466" width="8" style="286" customWidth="1"/>
    <col min="8467" max="8467" width="5.625" style="286" customWidth="1"/>
    <col min="8468" max="8468" width="8" style="286" customWidth="1"/>
    <col min="8469" max="8469" width="5.375" style="286" bestFit="1" customWidth="1"/>
    <col min="8470" max="8470" width="8.375" style="286" bestFit="1" customWidth="1"/>
    <col min="8471" max="8472" width="5.375" style="286" bestFit="1" customWidth="1"/>
    <col min="8473" max="8486" width="0" style="286" hidden="1" customWidth="1"/>
    <col min="8487" max="8704" width="11" style="286"/>
    <col min="8705" max="8705" width="19.875" style="286" customWidth="1"/>
    <col min="8706" max="8706" width="30.625" style="286" customWidth="1"/>
    <col min="8707" max="8710" width="20.625" style="286" customWidth="1"/>
    <col min="8711" max="8711" width="11" style="286"/>
    <col min="8712" max="8712" width="8" style="286" customWidth="1"/>
    <col min="8713" max="8714" width="5.625" style="286" customWidth="1"/>
    <col min="8715" max="8715" width="8" style="286" customWidth="1"/>
    <col min="8716" max="8716" width="5.625" style="286" customWidth="1"/>
    <col min="8717" max="8717" width="8" style="286" customWidth="1"/>
    <col min="8718" max="8718" width="2.625" style="286" customWidth="1"/>
    <col min="8719" max="8719" width="8" style="286" customWidth="1"/>
    <col min="8720" max="8721" width="5.625" style="286" customWidth="1"/>
    <col min="8722" max="8722" width="8" style="286" customWidth="1"/>
    <col min="8723" max="8723" width="5.625" style="286" customWidth="1"/>
    <col min="8724" max="8724" width="8" style="286" customWidth="1"/>
    <col min="8725" max="8725" width="5.375" style="286" bestFit="1" customWidth="1"/>
    <col min="8726" max="8726" width="8.375" style="286" bestFit="1" customWidth="1"/>
    <col min="8727" max="8728" width="5.375" style="286" bestFit="1" customWidth="1"/>
    <col min="8729" max="8742" width="0" style="286" hidden="1" customWidth="1"/>
    <col min="8743" max="8960" width="11" style="286"/>
    <col min="8961" max="8961" width="19.875" style="286" customWidth="1"/>
    <col min="8962" max="8962" width="30.625" style="286" customWidth="1"/>
    <col min="8963" max="8966" width="20.625" style="286" customWidth="1"/>
    <col min="8967" max="8967" width="11" style="286"/>
    <col min="8968" max="8968" width="8" style="286" customWidth="1"/>
    <col min="8969" max="8970" width="5.625" style="286" customWidth="1"/>
    <col min="8971" max="8971" width="8" style="286" customWidth="1"/>
    <col min="8972" max="8972" width="5.625" style="286" customWidth="1"/>
    <col min="8973" max="8973" width="8" style="286" customWidth="1"/>
    <col min="8974" max="8974" width="2.625" style="286" customWidth="1"/>
    <col min="8975" max="8975" width="8" style="286" customWidth="1"/>
    <col min="8976" max="8977" width="5.625" style="286" customWidth="1"/>
    <col min="8978" max="8978" width="8" style="286" customWidth="1"/>
    <col min="8979" max="8979" width="5.625" style="286" customWidth="1"/>
    <col min="8980" max="8980" width="8" style="286" customWidth="1"/>
    <col min="8981" max="8981" width="5.375" style="286" bestFit="1" customWidth="1"/>
    <col min="8982" max="8982" width="8.375" style="286" bestFit="1" customWidth="1"/>
    <col min="8983" max="8984" width="5.375" style="286" bestFit="1" customWidth="1"/>
    <col min="8985" max="8998" width="0" style="286" hidden="1" customWidth="1"/>
    <col min="8999" max="9216" width="11" style="286"/>
    <col min="9217" max="9217" width="19.875" style="286" customWidth="1"/>
    <col min="9218" max="9218" width="30.625" style="286" customWidth="1"/>
    <col min="9219" max="9222" width="20.625" style="286" customWidth="1"/>
    <col min="9223" max="9223" width="11" style="286"/>
    <col min="9224" max="9224" width="8" style="286" customWidth="1"/>
    <col min="9225" max="9226" width="5.625" style="286" customWidth="1"/>
    <col min="9227" max="9227" width="8" style="286" customWidth="1"/>
    <col min="9228" max="9228" width="5.625" style="286" customWidth="1"/>
    <col min="9229" max="9229" width="8" style="286" customWidth="1"/>
    <col min="9230" max="9230" width="2.625" style="286" customWidth="1"/>
    <col min="9231" max="9231" width="8" style="286" customWidth="1"/>
    <col min="9232" max="9233" width="5.625" style="286" customWidth="1"/>
    <col min="9234" max="9234" width="8" style="286" customWidth="1"/>
    <col min="9235" max="9235" width="5.625" style="286" customWidth="1"/>
    <col min="9236" max="9236" width="8" style="286" customWidth="1"/>
    <col min="9237" max="9237" width="5.375" style="286" bestFit="1" customWidth="1"/>
    <col min="9238" max="9238" width="8.375" style="286" bestFit="1" customWidth="1"/>
    <col min="9239" max="9240" width="5.375" style="286" bestFit="1" customWidth="1"/>
    <col min="9241" max="9254" width="0" style="286" hidden="1" customWidth="1"/>
    <col min="9255" max="9472" width="11" style="286"/>
    <col min="9473" max="9473" width="19.875" style="286" customWidth="1"/>
    <col min="9474" max="9474" width="30.625" style="286" customWidth="1"/>
    <col min="9475" max="9478" width="20.625" style="286" customWidth="1"/>
    <col min="9479" max="9479" width="11" style="286"/>
    <col min="9480" max="9480" width="8" style="286" customWidth="1"/>
    <col min="9481" max="9482" width="5.625" style="286" customWidth="1"/>
    <col min="9483" max="9483" width="8" style="286" customWidth="1"/>
    <col min="9484" max="9484" width="5.625" style="286" customWidth="1"/>
    <col min="9485" max="9485" width="8" style="286" customWidth="1"/>
    <col min="9486" max="9486" width="2.625" style="286" customWidth="1"/>
    <col min="9487" max="9487" width="8" style="286" customWidth="1"/>
    <col min="9488" max="9489" width="5.625" style="286" customWidth="1"/>
    <col min="9490" max="9490" width="8" style="286" customWidth="1"/>
    <col min="9491" max="9491" width="5.625" style="286" customWidth="1"/>
    <col min="9492" max="9492" width="8" style="286" customWidth="1"/>
    <col min="9493" max="9493" width="5.375" style="286" bestFit="1" customWidth="1"/>
    <col min="9494" max="9494" width="8.375" style="286" bestFit="1" customWidth="1"/>
    <col min="9495" max="9496" width="5.375" style="286" bestFit="1" customWidth="1"/>
    <col min="9497" max="9510" width="0" style="286" hidden="1" customWidth="1"/>
    <col min="9511" max="9728" width="11" style="286"/>
    <col min="9729" max="9729" width="19.875" style="286" customWidth="1"/>
    <col min="9730" max="9730" width="30.625" style="286" customWidth="1"/>
    <col min="9731" max="9734" width="20.625" style="286" customWidth="1"/>
    <col min="9735" max="9735" width="11" style="286"/>
    <col min="9736" max="9736" width="8" style="286" customWidth="1"/>
    <col min="9737" max="9738" width="5.625" style="286" customWidth="1"/>
    <col min="9739" max="9739" width="8" style="286" customWidth="1"/>
    <col min="9740" max="9740" width="5.625" style="286" customWidth="1"/>
    <col min="9741" max="9741" width="8" style="286" customWidth="1"/>
    <col min="9742" max="9742" width="2.625" style="286" customWidth="1"/>
    <col min="9743" max="9743" width="8" style="286" customWidth="1"/>
    <col min="9744" max="9745" width="5.625" style="286" customWidth="1"/>
    <col min="9746" max="9746" width="8" style="286" customWidth="1"/>
    <col min="9747" max="9747" width="5.625" style="286" customWidth="1"/>
    <col min="9748" max="9748" width="8" style="286" customWidth="1"/>
    <col min="9749" max="9749" width="5.375" style="286" bestFit="1" customWidth="1"/>
    <col min="9750" max="9750" width="8.375" style="286" bestFit="1" customWidth="1"/>
    <col min="9751" max="9752" width="5.375" style="286" bestFit="1" customWidth="1"/>
    <col min="9753" max="9766" width="0" style="286" hidden="1" customWidth="1"/>
    <col min="9767" max="9984" width="11" style="286"/>
    <col min="9985" max="9985" width="19.875" style="286" customWidth="1"/>
    <col min="9986" max="9986" width="30.625" style="286" customWidth="1"/>
    <col min="9987" max="9990" width="20.625" style="286" customWidth="1"/>
    <col min="9991" max="9991" width="11" style="286"/>
    <col min="9992" max="9992" width="8" style="286" customWidth="1"/>
    <col min="9993" max="9994" width="5.625" style="286" customWidth="1"/>
    <col min="9995" max="9995" width="8" style="286" customWidth="1"/>
    <col min="9996" max="9996" width="5.625" style="286" customWidth="1"/>
    <col min="9997" max="9997" width="8" style="286" customWidth="1"/>
    <col min="9998" max="9998" width="2.625" style="286" customWidth="1"/>
    <col min="9999" max="9999" width="8" style="286" customWidth="1"/>
    <col min="10000" max="10001" width="5.625" style="286" customWidth="1"/>
    <col min="10002" max="10002" width="8" style="286" customWidth="1"/>
    <col min="10003" max="10003" width="5.625" style="286" customWidth="1"/>
    <col min="10004" max="10004" width="8" style="286" customWidth="1"/>
    <col min="10005" max="10005" width="5.375" style="286" bestFit="1" customWidth="1"/>
    <col min="10006" max="10006" width="8.375" style="286" bestFit="1" customWidth="1"/>
    <col min="10007" max="10008" width="5.375" style="286" bestFit="1" customWidth="1"/>
    <col min="10009" max="10022" width="0" style="286" hidden="1" customWidth="1"/>
    <col min="10023" max="10240" width="11" style="286"/>
    <col min="10241" max="10241" width="19.875" style="286" customWidth="1"/>
    <col min="10242" max="10242" width="30.625" style="286" customWidth="1"/>
    <col min="10243" max="10246" width="20.625" style="286" customWidth="1"/>
    <col min="10247" max="10247" width="11" style="286"/>
    <col min="10248" max="10248" width="8" style="286" customWidth="1"/>
    <col min="10249" max="10250" width="5.625" style="286" customWidth="1"/>
    <col min="10251" max="10251" width="8" style="286" customWidth="1"/>
    <col min="10252" max="10252" width="5.625" style="286" customWidth="1"/>
    <col min="10253" max="10253" width="8" style="286" customWidth="1"/>
    <col min="10254" max="10254" width="2.625" style="286" customWidth="1"/>
    <col min="10255" max="10255" width="8" style="286" customWidth="1"/>
    <col min="10256" max="10257" width="5.625" style="286" customWidth="1"/>
    <col min="10258" max="10258" width="8" style="286" customWidth="1"/>
    <col min="10259" max="10259" width="5.625" style="286" customWidth="1"/>
    <col min="10260" max="10260" width="8" style="286" customWidth="1"/>
    <col min="10261" max="10261" width="5.375" style="286" bestFit="1" customWidth="1"/>
    <col min="10262" max="10262" width="8.375" style="286" bestFit="1" customWidth="1"/>
    <col min="10263" max="10264" width="5.375" style="286" bestFit="1" customWidth="1"/>
    <col min="10265" max="10278" width="0" style="286" hidden="1" customWidth="1"/>
    <col min="10279" max="10496" width="11" style="286"/>
    <col min="10497" max="10497" width="19.875" style="286" customWidth="1"/>
    <col min="10498" max="10498" width="30.625" style="286" customWidth="1"/>
    <col min="10499" max="10502" width="20.625" style="286" customWidth="1"/>
    <col min="10503" max="10503" width="11" style="286"/>
    <col min="10504" max="10504" width="8" style="286" customWidth="1"/>
    <col min="10505" max="10506" width="5.625" style="286" customWidth="1"/>
    <col min="10507" max="10507" width="8" style="286" customWidth="1"/>
    <col min="10508" max="10508" width="5.625" style="286" customWidth="1"/>
    <col min="10509" max="10509" width="8" style="286" customWidth="1"/>
    <col min="10510" max="10510" width="2.625" style="286" customWidth="1"/>
    <col min="10511" max="10511" width="8" style="286" customWidth="1"/>
    <col min="10512" max="10513" width="5.625" style="286" customWidth="1"/>
    <col min="10514" max="10514" width="8" style="286" customWidth="1"/>
    <col min="10515" max="10515" width="5.625" style="286" customWidth="1"/>
    <col min="10516" max="10516" width="8" style="286" customWidth="1"/>
    <col min="10517" max="10517" width="5.375" style="286" bestFit="1" customWidth="1"/>
    <col min="10518" max="10518" width="8.375" style="286" bestFit="1" customWidth="1"/>
    <col min="10519" max="10520" width="5.375" style="286" bestFit="1" customWidth="1"/>
    <col min="10521" max="10534" width="0" style="286" hidden="1" customWidth="1"/>
    <col min="10535" max="10752" width="11" style="286"/>
    <col min="10753" max="10753" width="19.875" style="286" customWidth="1"/>
    <col min="10754" max="10754" width="30.625" style="286" customWidth="1"/>
    <col min="10755" max="10758" width="20.625" style="286" customWidth="1"/>
    <col min="10759" max="10759" width="11" style="286"/>
    <col min="10760" max="10760" width="8" style="286" customWidth="1"/>
    <col min="10761" max="10762" width="5.625" style="286" customWidth="1"/>
    <col min="10763" max="10763" width="8" style="286" customWidth="1"/>
    <col min="10764" max="10764" width="5.625" style="286" customWidth="1"/>
    <col min="10765" max="10765" width="8" style="286" customWidth="1"/>
    <col min="10766" max="10766" width="2.625" style="286" customWidth="1"/>
    <col min="10767" max="10767" width="8" style="286" customWidth="1"/>
    <col min="10768" max="10769" width="5.625" style="286" customWidth="1"/>
    <col min="10770" max="10770" width="8" style="286" customWidth="1"/>
    <col min="10771" max="10771" width="5.625" style="286" customWidth="1"/>
    <col min="10772" max="10772" width="8" style="286" customWidth="1"/>
    <col min="10773" max="10773" width="5.375" style="286" bestFit="1" customWidth="1"/>
    <col min="10774" max="10774" width="8.375" style="286" bestFit="1" customWidth="1"/>
    <col min="10775" max="10776" width="5.375" style="286" bestFit="1" customWidth="1"/>
    <col min="10777" max="10790" width="0" style="286" hidden="1" customWidth="1"/>
    <col min="10791" max="11008" width="11" style="286"/>
    <col min="11009" max="11009" width="19.875" style="286" customWidth="1"/>
    <col min="11010" max="11010" width="30.625" style="286" customWidth="1"/>
    <col min="11011" max="11014" width="20.625" style="286" customWidth="1"/>
    <col min="11015" max="11015" width="11" style="286"/>
    <col min="11016" max="11016" width="8" style="286" customWidth="1"/>
    <col min="11017" max="11018" width="5.625" style="286" customWidth="1"/>
    <col min="11019" max="11019" width="8" style="286" customWidth="1"/>
    <col min="11020" max="11020" width="5.625" style="286" customWidth="1"/>
    <col min="11021" max="11021" width="8" style="286" customWidth="1"/>
    <col min="11022" max="11022" width="2.625" style="286" customWidth="1"/>
    <col min="11023" max="11023" width="8" style="286" customWidth="1"/>
    <col min="11024" max="11025" width="5.625" style="286" customWidth="1"/>
    <col min="11026" max="11026" width="8" style="286" customWidth="1"/>
    <col min="11027" max="11027" width="5.625" style="286" customWidth="1"/>
    <col min="11028" max="11028" width="8" style="286" customWidth="1"/>
    <col min="11029" max="11029" width="5.375" style="286" bestFit="1" customWidth="1"/>
    <col min="11030" max="11030" width="8.375" style="286" bestFit="1" customWidth="1"/>
    <col min="11031" max="11032" width="5.375" style="286" bestFit="1" customWidth="1"/>
    <col min="11033" max="11046" width="0" style="286" hidden="1" customWidth="1"/>
    <col min="11047" max="11264" width="11" style="286"/>
    <col min="11265" max="11265" width="19.875" style="286" customWidth="1"/>
    <col min="11266" max="11266" width="30.625" style="286" customWidth="1"/>
    <col min="11267" max="11270" width="20.625" style="286" customWidth="1"/>
    <col min="11271" max="11271" width="11" style="286"/>
    <col min="11272" max="11272" width="8" style="286" customWidth="1"/>
    <col min="11273" max="11274" width="5.625" style="286" customWidth="1"/>
    <col min="11275" max="11275" width="8" style="286" customWidth="1"/>
    <col min="11276" max="11276" width="5.625" style="286" customWidth="1"/>
    <col min="11277" max="11277" width="8" style="286" customWidth="1"/>
    <col min="11278" max="11278" width="2.625" style="286" customWidth="1"/>
    <col min="11279" max="11279" width="8" style="286" customWidth="1"/>
    <col min="11280" max="11281" width="5.625" style="286" customWidth="1"/>
    <col min="11282" max="11282" width="8" style="286" customWidth="1"/>
    <col min="11283" max="11283" width="5.625" style="286" customWidth="1"/>
    <col min="11284" max="11284" width="8" style="286" customWidth="1"/>
    <col min="11285" max="11285" width="5.375" style="286" bestFit="1" customWidth="1"/>
    <col min="11286" max="11286" width="8.375" style="286" bestFit="1" customWidth="1"/>
    <col min="11287" max="11288" width="5.375" style="286" bestFit="1" customWidth="1"/>
    <col min="11289" max="11302" width="0" style="286" hidden="1" customWidth="1"/>
    <col min="11303" max="11520" width="11" style="286"/>
    <col min="11521" max="11521" width="19.875" style="286" customWidth="1"/>
    <col min="11522" max="11522" width="30.625" style="286" customWidth="1"/>
    <col min="11523" max="11526" width="20.625" style="286" customWidth="1"/>
    <col min="11527" max="11527" width="11" style="286"/>
    <col min="11528" max="11528" width="8" style="286" customWidth="1"/>
    <col min="11529" max="11530" width="5.625" style="286" customWidth="1"/>
    <col min="11531" max="11531" width="8" style="286" customWidth="1"/>
    <col min="11532" max="11532" width="5.625" style="286" customWidth="1"/>
    <col min="11533" max="11533" width="8" style="286" customWidth="1"/>
    <col min="11534" max="11534" width="2.625" style="286" customWidth="1"/>
    <col min="11535" max="11535" width="8" style="286" customWidth="1"/>
    <col min="11536" max="11537" width="5.625" style="286" customWidth="1"/>
    <col min="11538" max="11538" width="8" style="286" customWidth="1"/>
    <col min="11539" max="11539" width="5.625" style="286" customWidth="1"/>
    <col min="11540" max="11540" width="8" style="286" customWidth="1"/>
    <col min="11541" max="11541" width="5.375" style="286" bestFit="1" customWidth="1"/>
    <col min="11542" max="11542" width="8.375" style="286" bestFit="1" customWidth="1"/>
    <col min="11543" max="11544" width="5.375" style="286" bestFit="1" customWidth="1"/>
    <col min="11545" max="11558" width="0" style="286" hidden="1" customWidth="1"/>
    <col min="11559" max="11776" width="11" style="286"/>
    <col min="11777" max="11777" width="19.875" style="286" customWidth="1"/>
    <col min="11778" max="11778" width="30.625" style="286" customWidth="1"/>
    <col min="11779" max="11782" width="20.625" style="286" customWidth="1"/>
    <col min="11783" max="11783" width="11" style="286"/>
    <col min="11784" max="11784" width="8" style="286" customWidth="1"/>
    <col min="11785" max="11786" width="5.625" style="286" customWidth="1"/>
    <col min="11787" max="11787" width="8" style="286" customWidth="1"/>
    <col min="11788" max="11788" width="5.625" style="286" customWidth="1"/>
    <col min="11789" max="11789" width="8" style="286" customWidth="1"/>
    <col min="11790" max="11790" width="2.625" style="286" customWidth="1"/>
    <col min="11791" max="11791" width="8" style="286" customWidth="1"/>
    <col min="11792" max="11793" width="5.625" style="286" customWidth="1"/>
    <col min="11794" max="11794" width="8" style="286" customWidth="1"/>
    <col min="11795" max="11795" width="5.625" style="286" customWidth="1"/>
    <col min="11796" max="11796" width="8" style="286" customWidth="1"/>
    <col min="11797" max="11797" width="5.375" style="286" bestFit="1" customWidth="1"/>
    <col min="11798" max="11798" width="8.375" style="286" bestFit="1" customWidth="1"/>
    <col min="11799" max="11800" width="5.375" style="286" bestFit="1" customWidth="1"/>
    <col min="11801" max="11814" width="0" style="286" hidden="1" customWidth="1"/>
    <col min="11815" max="12032" width="11" style="286"/>
    <col min="12033" max="12033" width="19.875" style="286" customWidth="1"/>
    <col min="12034" max="12034" width="30.625" style="286" customWidth="1"/>
    <col min="12035" max="12038" width="20.625" style="286" customWidth="1"/>
    <col min="12039" max="12039" width="11" style="286"/>
    <col min="12040" max="12040" width="8" style="286" customWidth="1"/>
    <col min="12041" max="12042" width="5.625" style="286" customWidth="1"/>
    <col min="12043" max="12043" width="8" style="286" customWidth="1"/>
    <col min="12044" max="12044" width="5.625" style="286" customWidth="1"/>
    <col min="12045" max="12045" width="8" style="286" customWidth="1"/>
    <col min="12046" max="12046" width="2.625" style="286" customWidth="1"/>
    <col min="12047" max="12047" width="8" style="286" customWidth="1"/>
    <col min="12048" max="12049" width="5.625" style="286" customWidth="1"/>
    <col min="12050" max="12050" width="8" style="286" customWidth="1"/>
    <col min="12051" max="12051" width="5.625" style="286" customWidth="1"/>
    <col min="12052" max="12052" width="8" style="286" customWidth="1"/>
    <col min="12053" max="12053" width="5.375" style="286" bestFit="1" customWidth="1"/>
    <col min="12054" max="12054" width="8.375" style="286" bestFit="1" customWidth="1"/>
    <col min="12055" max="12056" width="5.375" style="286" bestFit="1" customWidth="1"/>
    <col min="12057" max="12070" width="0" style="286" hidden="1" customWidth="1"/>
    <col min="12071" max="12288" width="11" style="286"/>
    <col min="12289" max="12289" width="19.875" style="286" customWidth="1"/>
    <col min="12290" max="12290" width="30.625" style="286" customWidth="1"/>
    <col min="12291" max="12294" width="20.625" style="286" customWidth="1"/>
    <col min="12295" max="12295" width="11" style="286"/>
    <col min="12296" max="12296" width="8" style="286" customWidth="1"/>
    <col min="12297" max="12298" width="5.625" style="286" customWidth="1"/>
    <col min="12299" max="12299" width="8" style="286" customWidth="1"/>
    <col min="12300" max="12300" width="5.625" style="286" customWidth="1"/>
    <col min="12301" max="12301" width="8" style="286" customWidth="1"/>
    <col min="12302" max="12302" width="2.625" style="286" customWidth="1"/>
    <col min="12303" max="12303" width="8" style="286" customWidth="1"/>
    <col min="12304" max="12305" width="5.625" style="286" customWidth="1"/>
    <col min="12306" max="12306" width="8" style="286" customWidth="1"/>
    <col min="12307" max="12307" width="5.625" style="286" customWidth="1"/>
    <col min="12308" max="12308" width="8" style="286" customWidth="1"/>
    <col min="12309" max="12309" width="5.375" style="286" bestFit="1" customWidth="1"/>
    <col min="12310" max="12310" width="8.375" style="286" bestFit="1" customWidth="1"/>
    <col min="12311" max="12312" width="5.375" style="286" bestFit="1" customWidth="1"/>
    <col min="12313" max="12326" width="0" style="286" hidden="1" customWidth="1"/>
    <col min="12327" max="12544" width="11" style="286"/>
    <col min="12545" max="12545" width="19.875" style="286" customWidth="1"/>
    <col min="12546" max="12546" width="30.625" style="286" customWidth="1"/>
    <col min="12547" max="12550" width="20.625" style="286" customWidth="1"/>
    <col min="12551" max="12551" width="11" style="286"/>
    <col min="12552" max="12552" width="8" style="286" customWidth="1"/>
    <col min="12553" max="12554" width="5.625" style="286" customWidth="1"/>
    <col min="12555" max="12555" width="8" style="286" customWidth="1"/>
    <col min="12556" max="12556" width="5.625" style="286" customWidth="1"/>
    <col min="12557" max="12557" width="8" style="286" customWidth="1"/>
    <col min="12558" max="12558" width="2.625" style="286" customWidth="1"/>
    <col min="12559" max="12559" width="8" style="286" customWidth="1"/>
    <col min="12560" max="12561" width="5.625" style="286" customWidth="1"/>
    <col min="12562" max="12562" width="8" style="286" customWidth="1"/>
    <col min="12563" max="12563" width="5.625" style="286" customWidth="1"/>
    <col min="12564" max="12564" width="8" style="286" customWidth="1"/>
    <col min="12565" max="12565" width="5.375" style="286" bestFit="1" customWidth="1"/>
    <col min="12566" max="12566" width="8.375" style="286" bestFit="1" customWidth="1"/>
    <col min="12567" max="12568" width="5.375" style="286" bestFit="1" customWidth="1"/>
    <col min="12569" max="12582" width="0" style="286" hidden="1" customWidth="1"/>
    <col min="12583" max="12800" width="11" style="286"/>
    <col min="12801" max="12801" width="19.875" style="286" customWidth="1"/>
    <col min="12802" max="12802" width="30.625" style="286" customWidth="1"/>
    <col min="12803" max="12806" width="20.625" style="286" customWidth="1"/>
    <col min="12807" max="12807" width="11" style="286"/>
    <col min="12808" max="12808" width="8" style="286" customWidth="1"/>
    <col min="12809" max="12810" width="5.625" style="286" customWidth="1"/>
    <col min="12811" max="12811" width="8" style="286" customWidth="1"/>
    <col min="12812" max="12812" width="5.625" style="286" customWidth="1"/>
    <col min="12813" max="12813" width="8" style="286" customWidth="1"/>
    <col min="12814" max="12814" width="2.625" style="286" customWidth="1"/>
    <col min="12815" max="12815" width="8" style="286" customWidth="1"/>
    <col min="12816" max="12817" width="5.625" style="286" customWidth="1"/>
    <col min="12818" max="12818" width="8" style="286" customWidth="1"/>
    <col min="12819" max="12819" width="5.625" style="286" customWidth="1"/>
    <col min="12820" max="12820" width="8" style="286" customWidth="1"/>
    <col min="12821" max="12821" width="5.375" style="286" bestFit="1" customWidth="1"/>
    <col min="12822" max="12822" width="8.375" style="286" bestFit="1" customWidth="1"/>
    <col min="12823" max="12824" width="5.375" style="286" bestFit="1" customWidth="1"/>
    <col min="12825" max="12838" width="0" style="286" hidden="1" customWidth="1"/>
    <col min="12839" max="13056" width="11" style="286"/>
    <col min="13057" max="13057" width="19.875" style="286" customWidth="1"/>
    <col min="13058" max="13058" width="30.625" style="286" customWidth="1"/>
    <col min="13059" max="13062" width="20.625" style="286" customWidth="1"/>
    <col min="13063" max="13063" width="11" style="286"/>
    <col min="13064" max="13064" width="8" style="286" customWidth="1"/>
    <col min="13065" max="13066" width="5.625" style="286" customWidth="1"/>
    <col min="13067" max="13067" width="8" style="286" customWidth="1"/>
    <col min="13068" max="13068" width="5.625" style="286" customWidth="1"/>
    <col min="13069" max="13069" width="8" style="286" customWidth="1"/>
    <col min="13070" max="13070" width="2.625" style="286" customWidth="1"/>
    <col min="13071" max="13071" width="8" style="286" customWidth="1"/>
    <col min="13072" max="13073" width="5.625" style="286" customWidth="1"/>
    <col min="13074" max="13074" width="8" style="286" customWidth="1"/>
    <col min="13075" max="13075" width="5.625" style="286" customWidth="1"/>
    <col min="13076" max="13076" width="8" style="286" customWidth="1"/>
    <col min="13077" max="13077" width="5.375" style="286" bestFit="1" customWidth="1"/>
    <col min="13078" max="13078" width="8.375" style="286" bestFit="1" customWidth="1"/>
    <col min="13079" max="13080" width="5.375" style="286" bestFit="1" customWidth="1"/>
    <col min="13081" max="13094" width="0" style="286" hidden="1" customWidth="1"/>
    <col min="13095" max="13312" width="11" style="286"/>
    <col min="13313" max="13313" width="19.875" style="286" customWidth="1"/>
    <col min="13314" max="13314" width="30.625" style="286" customWidth="1"/>
    <col min="13315" max="13318" width="20.625" style="286" customWidth="1"/>
    <col min="13319" max="13319" width="11" style="286"/>
    <col min="13320" max="13320" width="8" style="286" customWidth="1"/>
    <col min="13321" max="13322" width="5.625" style="286" customWidth="1"/>
    <col min="13323" max="13323" width="8" style="286" customWidth="1"/>
    <col min="13324" max="13324" width="5.625" style="286" customWidth="1"/>
    <col min="13325" max="13325" width="8" style="286" customWidth="1"/>
    <col min="13326" max="13326" width="2.625" style="286" customWidth="1"/>
    <col min="13327" max="13327" width="8" style="286" customWidth="1"/>
    <col min="13328" max="13329" width="5.625" style="286" customWidth="1"/>
    <col min="13330" max="13330" width="8" style="286" customWidth="1"/>
    <col min="13331" max="13331" width="5.625" style="286" customWidth="1"/>
    <col min="13332" max="13332" width="8" style="286" customWidth="1"/>
    <col min="13333" max="13333" width="5.375" style="286" bestFit="1" customWidth="1"/>
    <col min="13334" max="13334" width="8.375" style="286" bestFit="1" customWidth="1"/>
    <col min="13335" max="13336" width="5.375" style="286" bestFit="1" customWidth="1"/>
    <col min="13337" max="13350" width="0" style="286" hidden="1" customWidth="1"/>
    <col min="13351" max="13568" width="11" style="286"/>
    <col min="13569" max="13569" width="19.875" style="286" customWidth="1"/>
    <col min="13570" max="13570" width="30.625" style="286" customWidth="1"/>
    <col min="13571" max="13574" width="20.625" style="286" customWidth="1"/>
    <col min="13575" max="13575" width="11" style="286"/>
    <col min="13576" max="13576" width="8" style="286" customWidth="1"/>
    <col min="13577" max="13578" width="5.625" style="286" customWidth="1"/>
    <col min="13579" max="13579" width="8" style="286" customWidth="1"/>
    <col min="13580" max="13580" width="5.625" style="286" customWidth="1"/>
    <col min="13581" max="13581" width="8" style="286" customWidth="1"/>
    <col min="13582" max="13582" width="2.625" style="286" customWidth="1"/>
    <col min="13583" max="13583" width="8" style="286" customWidth="1"/>
    <col min="13584" max="13585" width="5.625" style="286" customWidth="1"/>
    <col min="13586" max="13586" width="8" style="286" customWidth="1"/>
    <col min="13587" max="13587" width="5.625" style="286" customWidth="1"/>
    <col min="13588" max="13588" width="8" style="286" customWidth="1"/>
    <col min="13589" max="13589" width="5.375" style="286" bestFit="1" customWidth="1"/>
    <col min="13590" max="13590" width="8.375" style="286" bestFit="1" customWidth="1"/>
    <col min="13591" max="13592" width="5.375" style="286" bestFit="1" customWidth="1"/>
    <col min="13593" max="13606" width="0" style="286" hidden="1" customWidth="1"/>
    <col min="13607" max="13824" width="11" style="286"/>
    <col min="13825" max="13825" width="19.875" style="286" customWidth="1"/>
    <col min="13826" max="13826" width="30.625" style="286" customWidth="1"/>
    <col min="13827" max="13830" width="20.625" style="286" customWidth="1"/>
    <col min="13831" max="13831" width="11" style="286"/>
    <col min="13832" max="13832" width="8" style="286" customWidth="1"/>
    <col min="13833" max="13834" width="5.625" style="286" customWidth="1"/>
    <col min="13835" max="13835" width="8" style="286" customWidth="1"/>
    <col min="13836" max="13836" width="5.625" style="286" customWidth="1"/>
    <col min="13837" max="13837" width="8" style="286" customWidth="1"/>
    <col min="13838" max="13838" width="2.625" style="286" customWidth="1"/>
    <col min="13839" max="13839" width="8" style="286" customWidth="1"/>
    <col min="13840" max="13841" width="5.625" style="286" customWidth="1"/>
    <col min="13842" max="13842" width="8" style="286" customWidth="1"/>
    <col min="13843" max="13843" width="5.625" style="286" customWidth="1"/>
    <col min="13844" max="13844" width="8" style="286" customWidth="1"/>
    <col min="13845" max="13845" width="5.375" style="286" bestFit="1" customWidth="1"/>
    <col min="13846" max="13846" width="8.375" style="286" bestFit="1" customWidth="1"/>
    <col min="13847" max="13848" width="5.375" style="286" bestFit="1" customWidth="1"/>
    <col min="13849" max="13862" width="0" style="286" hidden="1" customWidth="1"/>
    <col min="13863" max="14080" width="11" style="286"/>
    <col min="14081" max="14081" width="19.875" style="286" customWidth="1"/>
    <col min="14082" max="14082" width="30.625" style="286" customWidth="1"/>
    <col min="14083" max="14086" width="20.625" style="286" customWidth="1"/>
    <col min="14087" max="14087" width="11" style="286"/>
    <col min="14088" max="14088" width="8" style="286" customWidth="1"/>
    <col min="14089" max="14090" width="5.625" style="286" customWidth="1"/>
    <col min="14091" max="14091" width="8" style="286" customWidth="1"/>
    <col min="14092" max="14092" width="5.625" style="286" customWidth="1"/>
    <col min="14093" max="14093" width="8" style="286" customWidth="1"/>
    <col min="14094" max="14094" width="2.625" style="286" customWidth="1"/>
    <col min="14095" max="14095" width="8" style="286" customWidth="1"/>
    <col min="14096" max="14097" width="5.625" style="286" customWidth="1"/>
    <col min="14098" max="14098" width="8" style="286" customWidth="1"/>
    <col min="14099" max="14099" width="5.625" style="286" customWidth="1"/>
    <col min="14100" max="14100" width="8" style="286" customWidth="1"/>
    <col min="14101" max="14101" width="5.375" style="286" bestFit="1" customWidth="1"/>
    <col min="14102" max="14102" width="8.375" style="286" bestFit="1" customWidth="1"/>
    <col min="14103" max="14104" width="5.375" style="286" bestFit="1" customWidth="1"/>
    <col min="14105" max="14118" width="0" style="286" hidden="1" customWidth="1"/>
    <col min="14119" max="14336" width="11" style="286"/>
    <col min="14337" max="14337" width="19.875" style="286" customWidth="1"/>
    <col min="14338" max="14338" width="30.625" style="286" customWidth="1"/>
    <col min="14339" max="14342" width="20.625" style="286" customWidth="1"/>
    <col min="14343" max="14343" width="11" style="286"/>
    <col min="14344" max="14344" width="8" style="286" customWidth="1"/>
    <col min="14345" max="14346" width="5.625" style="286" customWidth="1"/>
    <col min="14347" max="14347" width="8" style="286" customWidth="1"/>
    <col min="14348" max="14348" width="5.625" style="286" customWidth="1"/>
    <col min="14349" max="14349" width="8" style="286" customWidth="1"/>
    <col min="14350" max="14350" width="2.625" style="286" customWidth="1"/>
    <col min="14351" max="14351" width="8" style="286" customWidth="1"/>
    <col min="14352" max="14353" width="5.625" style="286" customWidth="1"/>
    <col min="14354" max="14354" width="8" style="286" customWidth="1"/>
    <col min="14355" max="14355" width="5.625" style="286" customWidth="1"/>
    <col min="14356" max="14356" width="8" style="286" customWidth="1"/>
    <col min="14357" max="14357" width="5.375" style="286" bestFit="1" customWidth="1"/>
    <col min="14358" max="14358" width="8.375" style="286" bestFit="1" customWidth="1"/>
    <col min="14359" max="14360" width="5.375" style="286" bestFit="1" customWidth="1"/>
    <col min="14361" max="14374" width="0" style="286" hidden="1" customWidth="1"/>
    <col min="14375" max="14592" width="11" style="286"/>
    <col min="14593" max="14593" width="19.875" style="286" customWidth="1"/>
    <col min="14594" max="14594" width="30.625" style="286" customWidth="1"/>
    <col min="14595" max="14598" width="20.625" style="286" customWidth="1"/>
    <col min="14599" max="14599" width="11" style="286"/>
    <col min="14600" max="14600" width="8" style="286" customWidth="1"/>
    <col min="14601" max="14602" width="5.625" style="286" customWidth="1"/>
    <col min="14603" max="14603" width="8" style="286" customWidth="1"/>
    <col min="14604" max="14604" width="5.625" style="286" customWidth="1"/>
    <col min="14605" max="14605" width="8" style="286" customWidth="1"/>
    <col min="14606" max="14606" width="2.625" style="286" customWidth="1"/>
    <col min="14607" max="14607" width="8" style="286" customWidth="1"/>
    <col min="14608" max="14609" width="5.625" style="286" customWidth="1"/>
    <col min="14610" max="14610" width="8" style="286" customWidth="1"/>
    <col min="14611" max="14611" width="5.625" style="286" customWidth="1"/>
    <col min="14612" max="14612" width="8" style="286" customWidth="1"/>
    <col min="14613" max="14613" width="5.375" style="286" bestFit="1" customWidth="1"/>
    <col min="14614" max="14614" width="8.375" style="286" bestFit="1" customWidth="1"/>
    <col min="14615" max="14616" width="5.375" style="286" bestFit="1" customWidth="1"/>
    <col min="14617" max="14630" width="0" style="286" hidden="1" customWidth="1"/>
    <col min="14631" max="14848" width="11" style="286"/>
    <col min="14849" max="14849" width="19.875" style="286" customWidth="1"/>
    <col min="14850" max="14850" width="30.625" style="286" customWidth="1"/>
    <col min="14851" max="14854" width="20.625" style="286" customWidth="1"/>
    <col min="14855" max="14855" width="11" style="286"/>
    <col min="14856" max="14856" width="8" style="286" customWidth="1"/>
    <col min="14857" max="14858" width="5.625" style="286" customWidth="1"/>
    <col min="14859" max="14859" width="8" style="286" customWidth="1"/>
    <col min="14860" max="14860" width="5.625" style="286" customWidth="1"/>
    <col min="14861" max="14861" width="8" style="286" customWidth="1"/>
    <col min="14862" max="14862" width="2.625" style="286" customWidth="1"/>
    <col min="14863" max="14863" width="8" style="286" customWidth="1"/>
    <col min="14864" max="14865" width="5.625" style="286" customWidth="1"/>
    <col min="14866" max="14866" width="8" style="286" customWidth="1"/>
    <col min="14867" max="14867" width="5.625" style="286" customWidth="1"/>
    <col min="14868" max="14868" width="8" style="286" customWidth="1"/>
    <col min="14869" max="14869" width="5.375" style="286" bestFit="1" customWidth="1"/>
    <col min="14870" max="14870" width="8.375" style="286" bestFit="1" customWidth="1"/>
    <col min="14871" max="14872" width="5.375" style="286" bestFit="1" customWidth="1"/>
    <col min="14873" max="14886" width="0" style="286" hidden="1" customWidth="1"/>
    <col min="14887" max="15104" width="11" style="286"/>
    <col min="15105" max="15105" width="19.875" style="286" customWidth="1"/>
    <col min="15106" max="15106" width="30.625" style="286" customWidth="1"/>
    <col min="15107" max="15110" width="20.625" style="286" customWidth="1"/>
    <col min="15111" max="15111" width="11" style="286"/>
    <col min="15112" max="15112" width="8" style="286" customWidth="1"/>
    <col min="15113" max="15114" width="5.625" style="286" customWidth="1"/>
    <col min="15115" max="15115" width="8" style="286" customWidth="1"/>
    <col min="15116" max="15116" width="5.625" style="286" customWidth="1"/>
    <col min="15117" max="15117" width="8" style="286" customWidth="1"/>
    <col min="15118" max="15118" width="2.625" style="286" customWidth="1"/>
    <col min="15119" max="15119" width="8" style="286" customWidth="1"/>
    <col min="15120" max="15121" width="5.625" style="286" customWidth="1"/>
    <col min="15122" max="15122" width="8" style="286" customWidth="1"/>
    <col min="15123" max="15123" width="5.625" style="286" customWidth="1"/>
    <col min="15124" max="15124" width="8" style="286" customWidth="1"/>
    <col min="15125" max="15125" width="5.375" style="286" bestFit="1" customWidth="1"/>
    <col min="15126" max="15126" width="8.375" style="286" bestFit="1" customWidth="1"/>
    <col min="15127" max="15128" width="5.375" style="286" bestFit="1" customWidth="1"/>
    <col min="15129" max="15142" width="0" style="286" hidden="1" customWidth="1"/>
    <col min="15143" max="15360" width="11" style="286"/>
    <col min="15361" max="15361" width="19.875" style="286" customWidth="1"/>
    <col min="15362" max="15362" width="30.625" style="286" customWidth="1"/>
    <col min="15363" max="15366" width="20.625" style="286" customWidth="1"/>
    <col min="15367" max="15367" width="11" style="286"/>
    <col min="15368" max="15368" width="8" style="286" customWidth="1"/>
    <col min="15369" max="15370" width="5.625" style="286" customWidth="1"/>
    <col min="15371" max="15371" width="8" style="286" customWidth="1"/>
    <col min="15372" max="15372" width="5.625" style="286" customWidth="1"/>
    <col min="15373" max="15373" width="8" style="286" customWidth="1"/>
    <col min="15374" max="15374" width="2.625" style="286" customWidth="1"/>
    <col min="15375" max="15375" width="8" style="286" customWidth="1"/>
    <col min="15376" max="15377" width="5.625" style="286" customWidth="1"/>
    <col min="15378" max="15378" width="8" style="286" customWidth="1"/>
    <col min="15379" max="15379" width="5.625" style="286" customWidth="1"/>
    <col min="15380" max="15380" width="8" style="286" customWidth="1"/>
    <col min="15381" max="15381" width="5.375" style="286" bestFit="1" customWidth="1"/>
    <col min="15382" max="15382" width="8.375" style="286" bestFit="1" customWidth="1"/>
    <col min="15383" max="15384" width="5.375" style="286" bestFit="1" customWidth="1"/>
    <col min="15385" max="15398" width="0" style="286" hidden="1" customWidth="1"/>
    <col min="15399" max="15616" width="11" style="286"/>
    <col min="15617" max="15617" width="19.875" style="286" customWidth="1"/>
    <col min="15618" max="15618" width="30.625" style="286" customWidth="1"/>
    <col min="15619" max="15622" width="20.625" style="286" customWidth="1"/>
    <col min="15623" max="15623" width="11" style="286"/>
    <col min="15624" max="15624" width="8" style="286" customWidth="1"/>
    <col min="15625" max="15626" width="5.625" style="286" customWidth="1"/>
    <col min="15627" max="15627" width="8" style="286" customWidth="1"/>
    <col min="15628" max="15628" width="5.625" style="286" customWidth="1"/>
    <col min="15629" max="15629" width="8" style="286" customWidth="1"/>
    <col min="15630" max="15630" width="2.625" style="286" customWidth="1"/>
    <col min="15631" max="15631" width="8" style="286" customWidth="1"/>
    <col min="15632" max="15633" width="5.625" style="286" customWidth="1"/>
    <col min="15634" max="15634" width="8" style="286" customWidth="1"/>
    <col min="15635" max="15635" width="5.625" style="286" customWidth="1"/>
    <col min="15636" max="15636" width="8" style="286" customWidth="1"/>
    <col min="15637" max="15637" width="5.375" style="286" bestFit="1" customWidth="1"/>
    <col min="15638" max="15638" width="8.375" style="286" bestFit="1" customWidth="1"/>
    <col min="15639" max="15640" width="5.375" style="286" bestFit="1" customWidth="1"/>
    <col min="15641" max="15654" width="0" style="286" hidden="1" customWidth="1"/>
    <col min="15655" max="15872" width="11" style="286"/>
    <col min="15873" max="15873" width="19.875" style="286" customWidth="1"/>
    <col min="15874" max="15874" width="30.625" style="286" customWidth="1"/>
    <col min="15875" max="15878" width="20.625" style="286" customWidth="1"/>
    <col min="15879" max="15879" width="11" style="286"/>
    <col min="15880" max="15880" width="8" style="286" customWidth="1"/>
    <col min="15881" max="15882" width="5.625" style="286" customWidth="1"/>
    <col min="15883" max="15883" width="8" style="286" customWidth="1"/>
    <col min="15884" max="15884" width="5.625" style="286" customWidth="1"/>
    <col min="15885" max="15885" width="8" style="286" customWidth="1"/>
    <col min="15886" max="15886" width="2.625" style="286" customWidth="1"/>
    <col min="15887" max="15887" width="8" style="286" customWidth="1"/>
    <col min="15888" max="15889" width="5.625" style="286" customWidth="1"/>
    <col min="15890" max="15890" width="8" style="286" customWidth="1"/>
    <col min="15891" max="15891" width="5.625" style="286" customWidth="1"/>
    <col min="15892" max="15892" width="8" style="286" customWidth="1"/>
    <col min="15893" max="15893" width="5.375" style="286" bestFit="1" customWidth="1"/>
    <col min="15894" max="15894" width="8.375" style="286" bestFit="1" customWidth="1"/>
    <col min="15895" max="15896" width="5.375" style="286" bestFit="1" customWidth="1"/>
    <col min="15897" max="15910" width="0" style="286" hidden="1" customWidth="1"/>
    <col min="15911" max="16128" width="11" style="286"/>
    <col min="16129" max="16129" width="19.875" style="286" customWidth="1"/>
    <col min="16130" max="16130" width="30.625" style="286" customWidth="1"/>
    <col min="16131" max="16134" width="20.625" style="286" customWidth="1"/>
    <col min="16135" max="16135" width="11" style="286"/>
    <col min="16136" max="16136" width="8" style="286" customWidth="1"/>
    <col min="16137" max="16138" width="5.625" style="286" customWidth="1"/>
    <col min="16139" max="16139" width="8" style="286" customWidth="1"/>
    <col min="16140" max="16140" width="5.625" style="286" customWidth="1"/>
    <col min="16141" max="16141" width="8" style="286" customWidth="1"/>
    <col min="16142" max="16142" width="2.625" style="286" customWidth="1"/>
    <col min="16143" max="16143" width="8" style="286" customWidth="1"/>
    <col min="16144" max="16145" width="5.625" style="286" customWidth="1"/>
    <col min="16146" max="16146" width="8" style="286" customWidth="1"/>
    <col min="16147" max="16147" width="5.625" style="286" customWidth="1"/>
    <col min="16148" max="16148" width="8" style="286" customWidth="1"/>
    <col min="16149" max="16149" width="5.375" style="286" bestFit="1" customWidth="1"/>
    <col min="16150" max="16150" width="8.375" style="286" bestFit="1" customWidth="1"/>
    <col min="16151" max="16152" width="5.375" style="286" bestFit="1" customWidth="1"/>
    <col min="16153" max="16166" width="0" style="286" hidden="1" customWidth="1"/>
    <col min="16167" max="16384" width="11" style="286"/>
  </cols>
  <sheetData>
    <row r="3" spans="1:42">
      <c r="C3" s="286" t="s">
        <v>284</v>
      </c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8"/>
      <c r="V3" s="288"/>
      <c r="W3" s="289"/>
      <c r="X3" s="289"/>
    </row>
    <row r="4" spans="1:42"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8"/>
      <c r="V4" s="288"/>
      <c r="W4" s="289"/>
      <c r="X4" s="289"/>
      <c r="Y4" s="286" t="s">
        <v>285</v>
      </c>
      <c r="AA4" s="286" t="s">
        <v>286</v>
      </c>
      <c r="AC4" s="286" t="s">
        <v>287</v>
      </c>
      <c r="AL4" s="291" t="s">
        <v>288</v>
      </c>
      <c r="AO4" s="291" t="s">
        <v>289</v>
      </c>
    </row>
    <row r="5" spans="1:42">
      <c r="A5" s="292" t="s">
        <v>290</v>
      </c>
      <c r="B5" s="293" t="s">
        <v>291</v>
      </c>
      <c r="C5" s="649" t="s">
        <v>292</v>
      </c>
      <c r="D5" s="650"/>
      <c r="E5" s="649" t="s">
        <v>293</v>
      </c>
      <c r="F5" s="650"/>
      <c r="G5" s="294" t="s">
        <v>294</v>
      </c>
      <c r="H5" s="294" t="s">
        <v>295</v>
      </c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8"/>
      <c r="V5" s="288"/>
      <c r="W5" s="288"/>
      <c r="X5" s="288"/>
      <c r="Y5" s="292" t="s">
        <v>296</v>
      </c>
      <c r="Z5" s="292" t="s">
        <v>297</v>
      </c>
      <c r="AA5" s="292" t="s">
        <v>296</v>
      </c>
      <c r="AB5" s="292" t="s">
        <v>297</v>
      </c>
      <c r="AC5" s="292" t="s">
        <v>296</v>
      </c>
      <c r="AD5" s="292" t="s">
        <v>297</v>
      </c>
      <c r="AE5" s="292"/>
      <c r="AF5" s="295" t="s">
        <v>285</v>
      </c>
      <c r="AG5" s="292" t="s">
        <v>286</v>
      </c>
      <c r="AH5" s="292" t="s">
        <v>287</v>
      </c>
      <c r="AI5" s="292"/>
      <c r="AJ5" s="292" t="s">
        <v>298</v>
      </c>
      <c r="AK5" s="296" t="s">
        <v>299</v>
      </c>
      <c r="AL5" s="297" t="s">
        <v>300</v>
      </c>
      <c r="AM5" s="297" t="s">
        <v>287</v>
      </c>
      <c r="AN5" s="297"/>
      <c r="AO5" s="297" t="s">
        <v>300</v>
      </c>
      <c r="AP5" s="297" t="s">
        <v>287</v>
      </c>
    </row>
    <row r="6" spans="1:42">
      <c r="A6" s="298" t="s">
        <v>301</v>
      </c>
      <c r="B6" s="299" t="s">
        <v>302</v>
      </c>
      <c r="C6" s="300"/>
      <c r="D6" s="301"/>
      <c r="E6" s="300"/>
      <c r="F6" s="301"/>
      <c r="G6" s="302"/>
      <c r="H6" s="302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303"/>
      <c r="U6" s="304"/>
      <c r="V6" s="288"/>
      <c r="W6" s="288"/>
      <c r="X6" s="288"/>
      <c r="Y6" s="288"/>
      <c r="Z6" s="288"/>
      <c r="AA6" s="288"/>
      <c r="AB6" s="288"/>
      <c r="AC6" s="288"/>
      <c r="AD6" s="288"/>
      <c r="AE6" s="292"/>
      <c r="AF6" s="288"/>
      <c r="AG6" s="288"/>
      <c r="AH6" s="288"/>
      <c r="AI6" s="288"/>
      <c r="AJ6" s="292"/>
      <c r="AK6" s="296">
        <v>3</v>
      </c>
      <c r="AL6" s="305">
        <v>0</v>
      </c>
      <c r="AM6" s="297">
        <v>0</v>
      </c>
      <c r="AN6" s="297"/>
      <c r="AO6" s="297">
        <v>0</v>
      </c>
      <c r="AP6" s="297">
        <v>0</v>
      </c>
    </row>
    <row r="7" spans="1:42">
      <c r="A7" s="292"/>
      <c r="B7" s="306" t="s">
        <v>303</v>
      </c>
      <c r="C7" s="307">
        <v>1</v>
      </c>
      <c r="D7" s="308"/>
      <c r="E7" s="307">
        <v>1</v>
      </c>
      <c r="F7" s="309"/>
      <c r="G7" s="302" t="s">
        <v>304</v>
      </c>
      <c r="H7" s="302">
        <v>8</v>
      </c>
      <c r="I7" s="303"/>
      <c r="J7" s="310"/>
      <c r="K7" s="303"/>
      <c r="L7" s="303"/>
      <c r="M7" s="303"/>
      <c r="N7" s="303"/>
      <c r="O7" s="311"/>
      <c r="P7" s="303"/>
      <c r="Q7" s="310"/>
      <c r="R7" s="303"/>
      <c r="S7" s="303"/>
      <c r="T7" s="303"/>
      <c r="U7" s="304"/>
      <c r="V7" s="288"/>
      <c r="W7" s="288"/>
      <c r="X7" s="288"/>
      <c r="Y7" s="288"/>
      <c r="Z7" s="288"/>
      <c r="AA7" s="288"/>
      <c r="AB7" s="288"/>
      <c r="AC7" s="288"/>
      <c r="AD7" s="288"/>
      <c r="AE7" s="292"/>
      <c r="AF7" s="288">
        <f t="shared" ref="AF7:AF13" si="0">SUM(Y7:Z7)</f>
        <v>0</v>
      </c>
      <c r="AG7" s="288">
        <f>SUM(AA7:AB7)</f>
        <v>0</v>
      </c>
      <c r="AH7" s="288">
        <f>SUM(AC7:AD7)</f>
        <v>0</v>
      </c>
      <c r="AI7" s="288"/>
      <c r="AJ7" s="312" t="e">
        <f t="shared" ref="AJ7:AJ26" si="1">AF7/V7</f>
        <v>#DIV/0!</v>
      </c>
      <c r="AK7" s="296" t="s">
        <v>305</v>
      </c>
      <c r="AL7" s="305">
        <v>0</v>
      </c>
      <c r="AM7" s="297">
        <v>0</v>
      </c>
      <c r="AN7" s="297"/>
      <c r="AO7" s="297">
        <v>0</v>
      </c>
      <c r="AP7" s="297">
        <v>0</v>
      </c>
    </row>
    <row r="8" spans="1:42">
      <c r="A8" s="292"/>
      <c r="B8" s="313" t="s">
        <v>306</v>
      </c>
      <c r="C8" s="300"/>
      <c r="D8" s="308" t="s">
        <v>307</v>
      </c>
      <c r="E8" s="300"/>
      <c r="F8" s="308" t="s">
        <v>307</v>
      </c>
      <c r="G8" s="302"/>
      <c r="H8" s="302"/>
      <c r="I8" s="310"/>
      <c r="J8" s="310"/>
      <c r="K8" s="303"/>
      <c r="L8" s="303"/>
      <c r="M8" s="303"/>
      <c r="N8" s="303"/>
      <c r="O8" s="311"/>
      <c r="P8" s="310"/>
      <c r="Q8" s="310"/>
      <c r="R8" s="303"/>
      <c r="S8" s="303"/>
      <c r="T8" s="303"/>
      <c r="U8" s="304"/>
      <c r="V8" s="288"/>
      <c r="W8" s="288"/>
      <c r="X8" s="288"/>
      <c r="Y8" s="288"/>
      <c r="Z8" s="288"/>
      <c r="AA8" s="288"/>
      <c r="AB8" s="288"/>
      <c r="AC8" s="288"/>
      <c r="AD8" s="288"/>
      <c r="AE8" s="292"/>
      <c r="AF8" s="288">
        <f t="shared" si="0"/>
        <v>0</v>
      </c>
      <c r="AG8" s="288">
        <f>SUM(AA8:AB8)</f>
        <v>0</v>
      </c>
      <c r="AH8" s="288">
        <f>SUM(AC8:AD8)</f>
        <v>0</v>
      </c>
      <c r="AI8" s="288"/>
      <c r="AJ8" s="312" t="e">
        <f t="shared" si="1"/>
        <v>#DIV/0!</v>
      </c>
      <c r="AK8" s="296"/>
      <c r="AL8" s="297">
        <v>1</v>
      </c>
      <c r="AM8" s="297">
        <v>0</v>
      </c>
      <c r="AN8" s="297"/>
      <c r="AO8" s="297"/>
      <c r="AP8" s="297"/>
    </row>
    <row r="9" spans="1:42" ht="24">
      <c r="A9" s="292"/>
      <c r="B9" s="306" t="s">
        <v>308</v>
      </c>
      <c r="C9" s="307">
        <v>1</v>
      </c>
      <c r="D9" s="301"/>
      <c r="E9" s="307">
        <v>2</v>
      </c>
      <c r="F9" s="314" t="s">
        <v>309</v>
      </c>
      <c r="G9" s="110" t="s">
        <v>310</v>
      </c>
      <c r="H9" s="315" t="s">
        <v>311</v>
      </c>
      <c r="I9" s="310"/>
      <c r="J9" s="310"/>
      <c r="K9" s="303"/>
      <c r="L9" s="303"/>
      <c r="M9" s="303"/>
      <c r="N9" s="303"/>
      <c r="O9" s="311"/>
      <c r="P9" s="310"/>
      <c r="Q9" s="310"/>
      <c r="R9" s="303"/>
      <c r="S9" s="303"/>
      <c r="T9" s="303"/>
      <c r="U9" s="304"/>
      <c r="V9" s="288"/>
      <c r="W9" s="288"/>
      <c r="X9" s="288"/>
      <c r="Y9" s="288"/>
      <c r="Z9" s="288"/>
      <c r="AA9" s="288"/>
      <c r="AB9" s="288"/>
      <c r="AC9" s="288"/>
      <c r="AD9" s="288"/>
      <c r="AE9" s="292"/>
      <c r="AF9" s="288">
        <f t="shared" si="0"/>
        <v>0</v>
      </c>
      <c r="AG9" s="288">
        <f>SUM(AA9:AB9)</f>
        <v>0</v>
      </c>
      <c r="AH9" s="288">
        <f>SUM(AC9:AD9)</f>
        <v>0</v>
      </c>
      <c r="AI9" s="288"/>
      <c r="AJ9" s="312" t="e">
        <f t="shared" si="1"/>
        <v>#DIV/0!</v>
      </c>
      <c r="AK9" s="296">
        <v>1</v>
      </c>
      <c r="AL9" s="305">
        <v>0</v>
      </c>
      <c r="AM9" s="297">
        <v>0</v>
      </c>
      <c r="AN9" s="297"/>
      <c r="AO9" s="297"/>
      <c r="AP9" s="297"/>
    </row>
    <row r="10" spans="1:42" ht="14.25" customHeight="1">
      <c r="A10" s="292"/>
      <c r="B10" s="313" t="s">
        <v>312</v>
      </c>
      <c r="C10" s="307">
        <v>1</v>
      </c>
      <c r="D10" s="301"/>
      <c r="E10" s="307">
        <v>1</v>
      </c>
      <c r="F10" s="301"/>
      <c r="G10" s="110" t="s">
        <v>313</v>
      </c>
      <c r="H10" s="110">
        <v>5</v>
      </c>
      <c r="I10" s="310"/>
      <c r="J10" s="310"/>
      <c r="K10" s="303"/>
      <c r="L10" s="303"/>
      <c r="M10" s="303"/>
      <c r="N10" s="303"/>
      <c r="O10" s="311"/>
      <c r="P10" s="310"/>
      <c r="Q10" s="310"/>
      <c r="R10" s="303"/>
      <c r="S10" s="303"/>
      <c r="T10" s="303"/>
      <c r="U10" s="304"/>
      <c r="V10" s="288"/>
      <c r="W10" s="288"/>
      <c r="X10" s="288"/>
      <c r="Y10" s="288"/>
      <c r="Z10" s="288"/>
      <c r="AA10" s="288"/>
      <c r="AB10" s="288"/>
      <c r="AC10" s="288"/>
      <c r="AD10" s="288"/>
      <c r="AE10" s="292"/>
      <c r="AF10" s="288">
        <f t="shared" si="0"/>
        <v>0</v>
      </c>
      <c r="AG10" s="288">
        <f>SUM(AA10:AB10)</f>
        <v>0</v>
      </c>
      <c r="AH10" s="288">
        <f>SUM(AC10:AD10)</f>
        <v>0</v>
      </c>
      <c r="AI10" s="288"/>
      <c r="AJ10" s="312" t="e">
        <f t="shared" si="1"/>
        <v>#DIV/0!</v>
      </c>
      <c r="AK10" s="296" t="s">
        <v>314</v>
      </c>
      <c r="AL10" s="297">
        <v>0</v>
      </c>
      <c r="AM10" s="297">
        <v>0</v>
      </c>
      <c r="AN10" s="297"/>
      <c r="AO10" s="297"/>
      <c r="AP10" s="297"/>
    </row>
    <row r="11" spans="1:42">
      <c r="A11" s="292"/>
      <c r="B11" s="313" t="s">
        <v>315</v>
      </c>
      <c r="C11" s="307">
        <v>1</v>
      </c>
      <c r="D11" s="301"/>
      <c r="E11" s="316">
        <v>1</v>
      </c>
      <c r="F11" s="317"/>
      <c r="G11" s="110" t="s">
        <v>316</v>
      </c>
      <c r="H11" s="110">
        <v>9</v>
      </c>
      <c r="I11" s="310"/>
      <c r="J11" s="310"/>
      <c r="K11" s="303"/>
      <c r="L11" s="303"/>
      <c r="M11" s="303"/>
      <c r="N11" s="303"/>
      <c r="O11" s="310"/>
      <c r="P11" s="310"/>
      <c r="Q11" s="310"/>
      <c r="R11" s="303"/>
      <c r="S11" s="303"/>
      <c r="T11" s="303"/>
      <c r="U11" s="304"/>
      <c r="V11" s="288"/>
      <c r="W11" s="288"/>
      <c r="X11" s="288"/>
      <c r="Y11" s="288"/>
      <c r="Z11" s="288"/>
      <c r="AA11" s="288"/>
      <c r="AB11" s="288"/>
      <c r="AC11" s="288"/>
      <c r="AD11" s="288"/>
      <c r="AE11" s="292"/>
      <c r="AF11" s="288"/>
      <c r="AG11" s="288"/>
      <c r="AH11" s="288"/>
      <c r="AI11" s="288"/>
      <c r="AJ11" s="312"/>
      <c r="AK11" s="318"/>
      <c r="AL11" s="297"/>
      <c r="AM11" s="297"/>
      <c r="AN11" s="297"/>
      <c r="AO11" s="297"/>
      <c r="AP11" s="297"/>
    </row>
    <row r="12" spans="1:42">
      <c r="A12" s="292"/>
      <c r="B12" s="319" t="s">
        <v>39</v>
      </c>
      <c r="C12" s="307">
        <v>1</v>
      </c>
      <c r="D12" s="301"/>
      <c r="E12" s="307">
        <v>1</v>
      </c>
      <c r="F12" s="301"/>
      <c r="G12" s="110" t="s">
        <v>317</v>
      </c>
      <c r="H12" s="110">
        <v>7</v>
      </c>
      <c r="I12" s="310"/>
      <c r="J12" s="310"/>
      <c r="K12" s="303"/>
      <c r="L12" s="303"/>
      <c r="M12" s="303"/>
      <c r="N12" s="303"/>
      <c r="O12" s="311"/>
      <c r="P12" s="310"/>
      <c r="Q12" s="310"/>
      <c r="R12" s="303"/>
      <c r="S12" s="303"/>
      <c r="T12" s="303"/>
      <c r="U12" s="304"/>
      <c r="V12" s="288"/>
      <c r="W12" s="288"/>
      <c r="X12" s="288"/>
      <c r="Y12" s="288"/>
      <c r="Z12" s="288"/>
      <c r="AA12" s="288"/>
      <c r="AB12" s="288"/>
      <c r="AC12" s="288"/>
      <c r="AD12" s="288"/>
      <c r="AE12" s="292"/>
      <c r="AF12" s="288">
        <f t="shared" si="0"/>
        <v>0</v>
      </c>
      <c r="AG12" s="288">
        <f>SUM(AA12:AB12)</f>
        <v>0</v>
      </c>
      <c r="AH12" s="288">
        <f>SUM(AC12:AD12)</f>
        <v>0</v>
      </c>
      <c r="AI12" s="288"/>
      <c r="AJ12" s="312" t="e">
        <f t="shared" si="1"/>
        <v>#DIV/0!</v>
      </c>
      <c r="AK12" s="318"/>
      <c r="AL12" s="297">
        <v>1</v>
      </c>
      <c r="AM12" s="297">
        <v>0</v>
      </c>
      <c r="AN12" s="297"/>
      <c r="AO12" s="297">
        <v>1</v>
      </c>
      <c r="AP12" s="297">
        <v>0</v>
      </c>
    </row>
    <row r="13" spans="1:42">
      <c r="A13" s="292"/>
      <c r="B13" s="306" t="s">
        <v>318</v>
      </c>
      <c r="C13" s="307">
        <v>1</v>
      </c>
      <c r="D13" s="301"/>
      <c r="E13" s="320"/>
      <c r="F13" s="301"/>
      <c r="G13" s="321" t="s">
        <v>319</v>
      </c>
      <c r="H13" s="302">
        <v>13</v>
      </c>
      <c r="I13" s="310"/>
      <c r="J13" s="310"/>
      <c r="K13" s="303"/>
      <c r="L13" s="303"/>
      <c r="M13" s="303"/>
      <c r="N13" s="303"/>
      <c r="O13" s="311"/>
      <c r="P13" s="310"/>
      <c r="Q13" s="310"/>
      <c r="R13" s="303"/>
      <c r="S13" s="303"/>
      <c r="T13" s="303"/>
      <c r="U13" s="304"/>
      <c r="V13" s="288"/>
      <c r="W13" s="288"/>
      <c r="X13" s="288"/>
      <c r="Y13" s="288"/>
      <c r="Z13" s="288"/>
      <c r="AA13" s="288"/>
      <c r="AB13" s="288"/>
      <c r="AC13" s="288"/>
      <c r="AD13" s="288"/>
      <c r="AE13" s="292"/>
      <c r="AF13" s="288">
        <f t="shared" si="0"/>
        <v>0</v>
      </c>
      <c r="AG13" s="288">
        <f>SUM(AA13:AB13)</f>
        <v>0</v>
      </c>
      <c r="AH13" s="288">
        <f>SUM(AC13:AD13)</f>
        <v>0</v>
      </c>
      <c r="AI13" s="288"/>
      <c r="AJ13" s="312" t="e">
        <f t="shared" si="1"/>
        <v>#DIV/0!</v>
      </c>
      <c r="AK13" s="296" t="s">
        <v>320</v>
      </c>
      <c r="AL13" s="305">
        <v>1</v>
      </c>
      <c r="AM13" s="297">
        <v>0</v>
      </c>
      <c r="AN13" s="297"/>
      <c r="AO13" s="297"/>
      <c r="AP13" s="297"/>
    </row>
    <row r="14" spans="1:42" ht="24">
      <c r="A14" s="292"/>
      <c r="B14" s="306" t="s">
        <v>321</v>
      </c>
      <c r="C14" s="307">
        <v>1</v>
      </c>
      <c r="D14" s="301"/>
      <c r="E14" s="307">
        <v>2</v>
      </c>
      <c r="F14" s="314" t="s">
        <v>322</v>
      </c>
      <c r="G14" s="302"/>
      <c r="H14" s="302"/>
      <c r="I14" s="310"/>
      <c r="J14" s="310"/>
      <c r="K14" s="303"/>
      <c r="L14" s="303"/>
      <c r="M14" s="303"/>
      <c r="N14" s="303"/>
      <c r="O14" s="310"/>
      <c r="P14" s="310"/>
      <c r="Q14" s="310"/>
      <c r="R14" s="303"/>
      <c r="S14" s="303"/>
      <c r="T14" s="303"/>
      <c r="U14" s="304"/>
      <c r="V14" s="288"/>
      <c r="W14" s="288"/>
      <c r="X14" s="288"/>
      <c r="Y14" s="288"/>
      <c r="Z14" s="288"/>
      <c r="AA14" s="288"/>
      <c r="AB14" s="288"/>
      <c r="AC14" s="288"/>
      <c r="AD14" s="288"/>
      <c r="AE14" s="292"/>
      <c r="AF14" s="288"/>
      <c r="AG14" s="288"/>
      <c r="AH14" s="288"/>
      <c r="AI14" s="288"/>
      <c r="AJ14" s="312"/>
      <c r="AK14" s="318"/>
      <c r="AL14" s="297"/>
      <c r="AM14" s="297"/>
      <c r="AN14" s="297"/>
      <c r="AO14" s="297"/>
      <c r="AP14" s="297"/>
    </row>
    <row r="15" spans="1:42">
      <c r="A15" s="94"/>
      <c r="B15" s="313" t="s">
        <v>323</v>
      </c>
      <c r="C15" s="307">
        <v>1</v>
      </c>
      <c r="D15" s="301"/>
      <c r="E15" s="307">
        <v>1</v>
      </c>
      <c r="F15" s="301"/>
      <c r="G15" s="302" t="s">
        <v>324</v>
      </c>
      <c r="H15" s="322">
        <v>4</v>
      </c>
      <c r="I15" s="310"/>
      <c r="J15" s="310"/>
      <c r="K15" s="303"/>
      <c r="L15" s="303"/>
      <c r="M15" s="303"/>
      <c r="N15" s="303"/>
      <c r="O15" s="310"/>
      <c r="P15" s="310"/>
      <c r="Q15" s="310"/>
      <c r="R15" s="303"/>
      <c r="S15" s="303"/>
      <c r="T15" s="303"/>
      <c r="U15" s="304"/>
      <c r="V15" s="288"/>
      <c r="W15" s="288"/>
      <c r="X15" s="288"/>
      <c r="Y15" s="288"/>
      <c r="Z15" s="288"/>
      <c r="AA15" s="288"/>
      <c r="AB15" s="288"/>
      <c r="AC15" s="288"/>
      <c r="AD15" s="288"/>
      <c r="AE15" s="292"/>
      <c r="AF15" s="288">
        <f t="shared" ref="AF15:AF22" si="2">SUM(Y15:Z15)</f>
        <v>0</v>
      </c>
      <c r="AG15" s="288">
        <f t="shared" ref="AG15:AG22" si="3">SUM(AA15:AB15)</f>
        <v>0</v>
      </c>
      <c r="AH15" s="288">
        <f t="shared" ref="AH15:AH22" si="4">SUM(AC15:AD15)</f>
        <v>0</v>
      </c>
      <c r="AI15" s="288"/>
      <c r="AJ15" s="312" t="e">
        <f t="shared" si="1"/>
        <v>#DIV/0!</v>
      </c>
      <c r="AK15" s="296" t="s">
        <v>325</v>
      </c>
      <c r="AL15" s="305"/>
      <c r="AM15" s="297"/>
      <c r="AN15" s="297"/>
      <c r="AO15" s="297"/>
      <c r="AP15" s="297"/>
    </row>
    <row r="16" spans="1:42">
      <c r="A16" s="292"/>
      <c r="B16" s="313" t="s">
        <v>326</v>
      </c>
      <c r="C16" s="307">
        <v>1</v>
      </c>
      <c r="D16" s="301"/>
      <c r="E16" s="316" t="s">
        <v>327</v>
      </c>
      <c r="F16" s="308" t="s">
        <v>307</v>
      </c>
      <c r="G16" s="302" t="s">
        <v>328</v>
      </c>
      <c r="H16" s="302">
        <v>3</v>
      </c>
      <c r="I16" s="310"/>
      <c r="J16" s="310"/>
      <c r="K16" s="303"/>
      <c r="L16" s="303"/>
      <c r="M16" s="303"/>
      <c r="N16" s="303"/>
      <c r="O16" s="310"/>
      <c r="P16" s="310"/>
      <c r="Q16" s="310"/>
      <c r="R16" s="303"/>
      <c r="S16" s="303"/>
      <c r="T16" s="303"/>
      <c r="U16" s="304"/>
      <c r="V16" s="288"/>
      <c r="W16" s="288"/>
      <c r="X16" s="288"/>
      <c r="Y16" s="288"/>
      <c r="Z16" s="288"/>
      <c r="AA16" s="288"/>
      <c r="AB16" s="288"/>
      <c r="AC16" s="288"/>
      <c r="AD16" s="288"/>
      <c r="AE16" s="292"/>
      <c r="AF16" s="288">
        <f t="shared" si="2"/>
        <v>0</v>
      </c>
      <c r="AG16" s="288">
        <f t="shared" si="3"/>
        <v>0</v>
      </c>
      <c r="AH16" s="288">
        <f t="shared" si="4"/>
        <v>0</v>
      </c>
      <c r="AI16" s="288"/>
      <c r="AJ16" s="312" t="e">
        <f t="shared" si="1"/>
        <v>#DIV/0!</v>
      </c>
      <c r="AK16" s="318"/>
      <c r="AL16" s="297">
        <v>4</v>
      </c>
      <c r="AM16" s="297">
        <v>3</v>
      </c>
      <c r="AN16" s="297"/>
      <c r="AO16" s="297">
        <v>6</v>
      </c>
      <c r="AP16" s="297">
        <v>8</v>
      </c>
    </row>
    <row r="17" spans="1:43" ht="14.25" customHeight="1">
      <c r="A17" s="292"/>
      <c r="B17" s="306" t="s">
        <v>329</v>
      </c>
      <c r="C17" s="307">
        <v>1</v>
      </c>
      <c r="D17" s="301"/>
      <c r="E17" s="307">
        <v>1</v>
      </c>
      <c r="F17" s="301"/>
      <c r="G17" s="302" t="s">
        <v>330</v>
      </c>
      <c r="H17" s="322" t="s">
        <v>331</v>
      </c>
      <c r="I17" s="310"/>
      <c r="J17" s="323"/>
      <c r="K17" s="303"/>
      <c r="L17" s="324"/>
      <c r="M17" s="303"/>
      <c r="N17" s="303"/>
      <c r="O17" s="311"/>
      <c r="P17" s="310"/>
      <c r="Q17" s="323"/>
      <c r="R17" s="303"/>
      <c r="S17" s="324"/>
      <c r="T17" s="303"/>
      <c r="U17" s="304"/>
      <c r="V17" s="288"/>
      <c r="W17" s="288"/>
      <c r="X17" s="288"/>
      <c r="Y17" s="288"/>
      <c r="Z17" s="288"/>
      <c r="AA17" s="288"/>
      <c r="AB17" s="288"/>
      <c r="AC17" s="288"/>
      <c r="AD17" s="288"/>
      <c r="AE17" s="292"/>
      <c r="AF17" s="288">
        <f t="shared" si="2"/>
        <v>0</v>
      </c>
      <c r="AG17" s="288">
        <f t="shared" si="3"/>
        <v>0</v>
      </c>
      <c r="AH17" s="288">
        <f t="shared" si="4"/>
        <v>0</v>
      </c>
      <c r="AI17" s="288"/>
      <c r="AJ17" s="312" t="e">
        <f t="shared" si="1"/>
        <v>#DIV/0!</v>
      </c>
      <c r="AK17" s="296"/>
      <c r="AL17" s="297">
        <v>0</v>
      </c>
      <c r="AM17" s="297">
        <v>0</v>
      </c>
      <c r="AN17" s="297"/>
      <c r="AO17" s="297">
        <v>0</v>
      </c>
      <c r="AP17" s="297">
        <v>0</v>
      </c>
    </row>
    <row r="18" spans="1:43">
      <c r="A18" s="325" t="s">
        <v>332</v>
      </c>
      <c r="B18" s="306" t="s">
        <v>333</v>
      </c>
      <c r="C18" s="307">
        <v>1</v>
      </c>
      <c r="D18" s="326"/>
      <c r="E18" s="307">
        <v>1</v>
      </c>
      <c r="F18" s="326"/>
      <c r="G18" s="302" t="s">
        <v>334</v>
      </c>
      <c r="H18" s="302">
        <v>9</v>
      </c>
      <c r="I18" s="310"/>
      <c r="J18" s="310"/>
      <c r="K18" s="303"/>
      <c r="L18" s="303"/>
      <c r="M18" s="303"/>
      <c r="N18" s="303"/>
      <c r="O18" s="311"/>
      <c r="P18" s="310"/>
      <c r="Q18" s="310"/>
      <c r="R18" s="303"/>
      <c r="S18" s="303"/>
      <c r="T18" s="303"/>
      <c r="U18" s="304"/>
      <c r="V18" s="288"/>
      <c r="W18" s="327"/>
      <c r="X18" s="288"/>
      <c r="Y18" s="288"/>
      <c r="Z18" s="288"/>
      <c r="AA18" s="288"/>
      <c r="AB18" s="288"/>
      <c r="AC18" s="288"/>
      <c r="AD18" s="288"/>
      <c r="AE18" s="292"/>
      <c r="AF18" s="288">
        <f t="shared" si="2"/>
        <v>0</v>
      </c>
      <c r="AG18" s="288">
        <f t="shared" si="3"/>
        <v>0</v>
      </c>
      <c r="AH18" s="288">
        <f t="shared" si="4"/>
        <v>0</v>
      </c>
      <c r="AI18" s="288"/>
      <c r="AJ18" s="312" t="e">
        <f t="shared" si="1"/>
        <v>#DIV/0!</v>
      </c>
      <c r="AK18" s="296" t="s">
        <v>335</v>
      </c>
      <c r="AL18" s="305">
        <v>0</v>
      </c>
      <c r="AM18" s="297">
        <v>0</v>
      </c>
      <c r="AN18" s="297"/>
      <c r="AO18" s="297">
        <v>0</v>
      </c>
      <c r="AP18" s="297">
        <v>0</v>
      </c>
    </row>
    <row r="19" spans="1:43">
      <c r="A19" s="292"/>
      <c r="B19" s="306" t="s">
        <v>336</v>
      </c>
      <c r="C19" s="307">
        <v>1</v>
      </c>
      <c r="D19" s="301"/>
      <c r="E19" s="300"/>
      <c r="F19" s="308" t="s">
        <v>307</v>
      </c>
      <c r="G19" s="302"/>
      <c r="H19" s="302"/>
      <c r="I19" s="303"/>
      <c r="J19" s="310"/>
      <c r="K19" s="303"/>
      <c r="L19" s="303"/>
      <c r="M19" s="303"/>
      <c r="N19" s="303"/>
      <c r="O19" s="311"/>
      <c r="P19" s="311"/>
      <c r="Q19" s="310"/>
      <c r="R19" s="303"/>
      <c r="S19" s="303"/>
      <c r="T19" s="303"/>
      <c r="U19" s="304"/>
      <c r="V19" s="288"/>
      <c r="W19" s="288"/>
      <c r="X19" s="288"/>
      <c r="Y19" s="288"/>
      <c r="Z19" s="288"/>
      <c r="AA19" s="288"/>
      <c r="AB19" s="288"/>
      <c r="AC19" s="288"/>
      <c r="AD19" s="288"/>
      <c r="AE19" s="292"/>
      <c r="AF19" s="288">
        <f t="shared" si="2"/>
        <v>0</v>
      </c>
      <c r="AG19" s="288">
        <f t="shared" si="3"/>
        <v>0</v>
      </c>
      <c r="AH19" s="288">
        <f t="shared" si="4"/>
        <v>0</v>
      </c>
      <c r="AI19" s="288"/>
      <c r="AJ19" s="312" t="e">
        <f t="shared" si="1"/>
        <v>#DIV/0!</v>
      </c>
      <c r="AK19" s="296" t="s">
        <v>337</v>
      </c>
      <c r="AL19" s="305">
        <v>0</v>
      </c>
      <c r="AM19" s="297">
        <v>0</v>
      </c>
      <c r="AN19" s="297"/>
      <c r="AO19" s="297">
        <v>0</v>
      </c>
      <c r="AP19" s="297">
        <v>0</v>
      </c>
    </row>
    <row r="20" spans="1:43">
      <c r="A20" s="292"/>
      <c r="B20" s="306" t="s">
        <v>338</v>
      </c>
      <c r="C20" s="307">
        <v>1</v>
      </c>
      <c r="D20" s="308"/>
      <c r="E20" s="300"/>
      <c r="F20" s="308" t="s">
        <v>307</v>
      </c>
      <c r="G20" s="110" t="s">
        <v>339</v>
      </c>
      <c r="H20" s="110">
        <v>11</v>
      </c>
      <c r="I20" s="310"/>
      <c r="J20" s="303"/>
      <c r="K20" s="303"/>
      <c r="L20" s="303"/>
      <c r="M20" s="303"/>
      <c r="N20" s="303"/>
      <c r="O20" s="311"/>
      <c r="P20" s="310"/>
      <c r="Q20" s="303"/>
      <c r="R20" s="303"/>
      <c r="S20" s="303"/>
      <c r="T20" s="303"/>
      <c r="U20" s="304"/>
      <c r="V20" s="288"/>
      <c r="W20" s="288"/>
      <c r="X20" s="288"/>
      <c r="Y20" s="288"/>
      <c r="Z20" s="288"/>
      <c r="AA20" s="288"/>
      <c r="AB20" s="288"/>
      <c r="AC20" s="288"/>
      <c r="AD20" s="288"/>
      <c r="AE20" s="292"/>
      <c r="AF20" s="288">
        <f t="shared" si="2"/>
        <v>0</v>
      </c>
      <c r="AG20" s="288">
        <f t="shared" si="3"/>
        <v>0</v>
      </c>
      <c r="AH20" s="288">
        <f t="shared" si="4"/>
        <v>0</v>
      </c>
      <c r="AI20" s="288"/>
      <c r="AJ20" s="312" t="e">
        <f t="shared" si="1"/>
        <v>#DIV/0!</v>
      </c>
      <c r="AK20" s="296"/>
      <c r="AL20" s="297">
        <v>0</v>
      </c>
      <c r="AM20" s="297">
        <v>1</v>
      </c>
      <c r="AN20" s="297"/>
      <c r="AO20" s="297"/>
      <c r="AP20" s="297"/>
    </row>
    <row r="21" spans="1:43">
      <c r="A21" s="292"/>
      <c r="B21" s="306" t="s">
        <v>340</v>
      </c>
      <c r="C21" s="307">
        <v>1</v>
      </c>
      <c r="D21" s="301"/>
      <c r="E21" s="307" t="s">
        <v>341</v>
      </c>
      <c r="F21" s="308"/>
      <c r="G21" s="302"/>
      <c r="H21" s="302"/>
      <c r="I21" s="310"/>
      <c r="J21" s="310"/>
      <c r="K21" s="303"/>
      <c r="L21" s="303"/>
      <c r="M21" s="303"/>
      <c r="N21" s="303"/>
      <c r="O21" s="311"/>
      <c r="P21" s="310"/>
      <c r="Q21" s="310"/>
      <c r="R21" s="303"/>
      <c r="S21" s="303"/>
      <c r="T21" s="303"/>
      <c r="U21" s="304"/>
      <c r="V21" s="288"/>
      <c r="W21" s="288"/>
      <c r="X21" s="288"/>
      <c r="Y21" s="288"/>
      <c r="Z21" s="288"/>
      <c r="AA21" s="288"/>
      <c r="AB21" s="288"/>
      <c r="AC21" s="288"/>
      <c r="AD21" s="288"/>
      <c r="AE21" s="292"/>
      <c r="AF21" s="288">
        <f t="shared" si="2"/>
        <v>0</v>
      </c>
      <c r="AG21" s="288">
        <f t="shared" si="3"/>
        <v>0</v>
      </c>
      <c r="AH21" s="288">
        <f t="shared" si="4"/>
        <v>0</v>
      </c>
      <c r="AI21" s="288"/>
      <c r="AJ21" s="312" t="e">
        <f t="shared" si="1"/>
        <v>#DIV/0!</v>
      </c>
      <c r="AK21" s="328">
        <v>4</v>
      </c>
      <c r="AL21" s="297">
        <v>0</v>
      </c>
      <c r="AM21" s="297">
        <v>0</v>
      </c>
      <c r="AN21" s="297"/>
      <c r="AO21" s="297">
        <v>0</v>
      </c>
      <c r="AP21" s="297">
        <v>0</v>
      </c>
    </row>
    <row r="22" spans="1:43">
      <c r="A22" s="292"/>
      <c r="B22" s="299" t="s">
        <v>29</v>
      </c>
      <c r="C22" s="307">
        <v>1</v>
      </c>
      <c r="D22" s="301"/>
      <c r="E22" s="300"/>
      <c r="F22" s="308" t="s">
        <v>342</v>
      </c>
      <c r="G22" s="302" t="s">
        <v>343</v>
      </c>
      <c r="H22" s="302">
        <v>12</v>
      </c>
      <c r="I22" s="310"/>
      <c r="J22" s="310"/>
      <c r="K22" s="303"/>
      <c r="L22" s="303"/>
      <c r="M22" s="303"/>
      <c r="N22" s="303"/>
      <c r="O22" s="311"/>
      <c r="P22" s="310"/>
      <c r="Q22" s="310"/>
      <c r="R22" s="303"/>
      <c r="S22" s="303"/>
      <c r="T22" s="303"/>
      <c r="U22" s="304"/>
      <c r="V22" s="288"/>
      <c r="W22" s="288"/>
      <c r="X22" s="288"/>
      <c r="Y22" s="288"/>
      <c r="Z22" s="288"/>
      <c r="AA22" s="288"/>
      <c r="AB22" s="288"/>
      <c r="AC22" s="288"/>
      <c r="AD22" s="288"/>
      <c r="AE22" s="292"/>
      <c r="AF22" s="288">
        <f t="shared" si="2"/>
        <v>0</v>
      </c>
      <c r="AG22" s="288">
        <f t="shared" si="3"/>
        <v>0</v>
      </c>
      <c r="AH22" s="288">
        <f t="shared" si="4"/>
        <v>0</v>
      </c>
      <c r="AI22" s="288"/>
      <c r="AJ22" s="312" t="e">
        <f t="shared" si="1"/>
        <v>#DIV/0!</v>
      </c>
      <c r="AK22" s="296"/>
      <c r="AL22" s="297">
        <v>0</v>
      </c>
      <c r="AM22" s="297">
        <v>0</v>
      </c>
      <c r="AN22" s="297"/>
      <c r="AO22" s="297"/>
      <c r="AP22" s="297"/>
    </row>
    <row r="23" spans="1:43">
      <c r="B23" s="306" t="s">
        <v>344</v>
      </c>
      <c r="C23" s="307">
        <v>1</v>
      </c>
      <c r="D23" s="326"/>
      <c r="E23" s="307">
        <v>1</v>
      </c>
      <c r="F23" s="326"/>
      <c r="G23" s="302"/>
      <c r="H23" s="302"/>
      <c r="I23" s="310"/>
      <c r="J23" s="303"/>
      <c r="K23" s="303"/>
      <c r="L23" s="303"/>
      <c r="M23" s="303"/>
      <c r="N23" s="303"/>
      <c r="O23" s="311"/>
      <c r="P23" s="310"/>
      <c r="Q23" s="303"/>
      <c r="R23" s="303"/>
      <c r="S23" s="303"/>
      <c r="T23" s="303"/>
      <c r="U23" s="296"/>
      <c r="V23" s="288"/>
      <c r="W23" s="292"/>
      <c r="X23" s="288"/>
      <c r="Y23" s="288"/>
      <c r="Z23" s="288"/>
      <c r="AA23" s="288"/>
      <c r="AB23" s="288"/>
      <c r="AC23" s="288"/>
      <c r="AD23" s="288"/>
      <c r="AE23" s="292"/>
      <c r="AF23" s="288"/>
      <c r="AG23" s="288"/>
      <c r="AH23" s="288"/>
      <c r="AI23" s="288"/>
      <c r="AJ23" s="312"/>
      <c r="AK23" s="296"/>
      <c r="AL23" s="297"/>
      <c r="AM23" s="297"/>
      <c r="AN23" s="297"/>
      <c r="AO23" s="297"/>
      <c r="AP23" s="297"/>
    </row>
    <row r="24" spans="1:43">
      <c r="A24" s="292"/>
      <c r="B24" s="306" t="s">
        <v>345</v>
      </c>
      <c r="C24" s="307">
        <v>1</v>
      </c>
      <c r="D24" s="301"/>
      <c r="E24" s="300"/>
      <c r="F24" s="308" t="s">
        <v>307</v>
      </c>
      <c r="G24" s="302"/>
      <c r="H24" s="302"/>
      <c r="I24" s="310"/>
      <c r="J24" s="303"/>
      <c r="K24" s="303"/>
      <c r="L24" s="303"/>
      <c r="M24" s="303"/>
      <c r="N24" s="303"/>
      <c r="O24" s="311"/>
      <c r="P24" s="310"/>
      <c r="Q24" s="303"/>
      <c r="R24" s="303"/>
      <c r="S24" s="303"/>
      <c r="T24" s="303"/>
      <c r="U24" s="296"/>
      <c r="V24" s="288"/>
      <c r="W24" s="292"/>
      <c r="X24" s="288"/>
      <c r="Y24" s="288"/>
      <c r="Z24" s="288"/>
      <c r="AA24" s="288"/>
      <c r="AB24" s="288"/>
      <c r="AC24" s="288"/>
      <c r="AD24" s="288"/>
      <c r="AE24" s="292"/>
      <c r="AF24" s="288"/>
      <c r="AG24" s="288"/>
      <c r="AH24" s="288"/>
      <c r="AI24" s="288"/>
      <c r="AJ24" s="312"/>
      <c r="AK24" s="296"/>
      <c r="AL24" s="297"/>
      <c r="AM24" s="297"/>
      <c r="AN24" s="297"/>
      <c r="AO24" s="297"/>
      <c r="AP24" s="297"/>
    </row>
    <row r="25" spans="1:43">
      <c r="B25" s="329" t="s">
        <v>346</v>
      </c>
      <c r="C25" s="330"/>
      <c r="D25" s="331"/>
      <c r="E25" s="330"/>
      <c r="F25" s="331"/>
      <c r="G25" s="302"/>
      <c r="H25" s="302"/>
      <c r="I25" s="310"/>
      <c r="J25" s="303"/>
      <c r="K25" s="303"/>
      <c r="L25" s="303"/>
      <c r="M25" s="303"/>
      <c r="N25" s="303"/>
      <c r="O25" s="311"/>
      <c r="P25" s="310"/>
      <c r="Q25" s="303"/>
      <c r="R25" s="303"/>
      <c r="S25" s="303"/>
      <c r="T25" s="303"/>
      <c r="U25" s="296"/>
      <c r="V25" s="288"/>
      <c r="W25" s="292"/>
      <c r="X25" s="288"/>
      <c r="Y25" s="288"/>
      <c r="Z25" s="288"/>
      <c r="AA25" s="288"/>
      <c r="AB25" s="288"/>
      <c r="AC25" s="288"/>
      <c r="AD25" s="288"/>
      <c r="AE25" s="292"/>
      <c r="AF25" s="288"/>
      <c r="AG25" s="288"/>
      <c r="AH25" s="288"/>
      <c r="AI25" s="288"/>
      <c r="AJ25" s="312"/>
      <c r="AK25" s="296"/>
      <c r="AL25" s="297"/>
      <c r="AM25" s="297"/>
      <c r="AN25" s="297"/>
      <c r="AO25" s="297"/>
      <c r="AP25" s="297"/>
    </row>
    <row r="26" spans="1:43">
      <c r="A26" s="292"/>
      <c r="B26" s="329" t="s">
        <v>347</v>
      </c>
      <c r="C26" s="330"/>
      <c r="D26" s="332"/>
      <c r="E26" s="330"/>
      <c r="F26" s="332"/>
      <c r="G26" s="302"/>
      <c r="H26" s="302"/>
      <c r="I26" s="310"/>
      <c r="J26" s="303"/>
      <c r="K26" s="303"/>
      <c r="L26" s="303"/>
      <c r="M26" s="303"/>
      <c r="N26" s="303"/>
      <c r="O26" s="311"/>
      <c r="P26" s="310"/>
      <c r="Q26" s="303"/>
      <c r="R26" s="303"/>
      <c r="S26" s="303"/>
      <c r="T26" s="303"/>
      <c r="U26" s="296"/>
      <c r="V26" s="288"/>
      <c r="W26" s="292"/>
      <c r="X26" s="288"/>
      <c r="Y26" s="288"/>
      <c r="Z26" s="288"/>
      <c r="AA26" s="288"/>
      <c r="AB26" s="288"/>
      <c r="AC26" s="288"/>
      <c r="AD26" s="288"/>
      <c r="AE26" s="292"/>
      <c r="AF26" s="288">
        <f>SUM(Y26:Z26)</f>
        <v>0</v>
      </c>
      <c r="AG26" s="288">
        <f>SUM(AA26:AB26)</f>
        <v>0</v>
      </c>
      <c r="AH26" s="288">
        <f>SUM(AC26:AD26)</f>
        <v>0</v>
      </c>
      <c r="AI26" s="288"/>
      <c r="AJ26" s="312" t="e">
        <f t="shared" si="1"/>
        <v>#DIV/0!</v>
      </c>
      <c r="AK26" s="318"/>
      <c r="AL26" s="297"/>
      <c r="AM26" s="297"/>
      <c r="AN26" s="297"/>
      <c r="AO26" s="297"/>
      <c r="AP26" s="297"/>
    </row>
    <row r="27" spans="1:43" ht="15.75">
      <c r="A27" s="292"/>
      <c r="B27" s="329" t="s">
        <v>348</v>
      </c>
      <c r="C27" s="330"/>
      <c r="D27" s="332"/>
      <c r="E27" s="330"/>
      <c r="F27" s="332"/>
      <c r="G27" s="333"/>
      <c r="H27" s="333"/>
      <c r="I27" s="310"/>
      <c r="J27" s="303"/>
      <c r="K27" s="303"/>
      <c r="L27" s="303"/>
      <c r="M27" s="303"/>
      <c r="N27" s="303"/>
      <c r="O27" s="311"/>
      <c r="P27" s="310"/>
      <c r="Q27" s="303"/>
      <c r="R27" s="303"/>
      <c r="S27" s="303"/>
      <c r="T27" s="303"/>
      <c r="U27" s="296"/>
      <c r="V27" s="288"/>
      <c r="W27" s="292"/>
      <c r="X27" s="288"/>
      <c r="Y27" s="288"/>
      <c r="Z27" s="288"/>
      <c r="AA27" s="288"/>
      <c r="AB27" s="288"/>
      <c r="AC27" s="288"/>
      <c r="AD27" s="288"/>
      <c r="AE27" s="292"/>
      <c r="AF27" s="288"/>
      <c r="AG27" s="288"/>
      <c r="AH27" s="288"/>
      <c r="AI27" s="288"/>
      <c r="AJ27" s="312"/>
      <c r="AK27" s="296"/>
      <c r="AL27" s="297"/>
      <c r="AM27" s="297"/>
      <c r="AN27" s="297"/>
      <c r="AO27" s="297"/>
      <c r="AP27" s="297"/>
    </row>
    <row r="28" spans="1:43">
      <c r="A28" s="292"/>
      <c r="B28" s="329" t="s">
        <v>349</v>
      </c>
      <c r="C28" s="330"/>
      <c r="D28" s="332"/>
      <c r="E28" s="330"/>
      <c r="F28" s="332"/>
      <c r="G28" s="302"/>
      <c r="H28" s="302"/>
      <c r="I28" s="310"/>
      <c r="J28" s="303"/>
      <c r="K28" s="303"/>
      <c r="L28" s="303"/>
      <c r="M28" s="303"/>
      <c r="N28" s="303"/>
      <c r="O28" s="311"/>
      <c r="P28" s="310"/>
      <c r="Q28" s="303"/>
      <c r="R28" s="303"/>
      <c r="S28" s="303"/>
      <c r="T28" s="303"/>
      <c r="U28" s="296"/>
      <c r="V28" s="288"/>
      <c r="W28" s="292"/>
      <c r="X28" s="288"/>
      <c r="Y28" s="288"/>
      <c r="Z28" s="288"/>
      <c r="AA28" s="288"/>
      <c r="AB28" s="288"/>
      <c r="AC28" s="288"/>
      <c r="AD28" s="288"/>
      <c r="AE28" s="292"/>
      <c r="AF28" s="288"/>
      <c r="AG28" s="288"/>
      <c r="AH28" s="288"/>
      <c r="AI28" s="288"/>
      <c r="AJ28" s="312"/>
      <c r="AK28" s="296"/>
      <c r="AL28" s="297"/>
      <c r="AM28" s="297"/>
      <c r="AN28" s="297"/>
      <c r="AO28" s="297"/>
      <c r="AP28" s="297"/>
    </row>
    <row r="29" spans="1:43">
      <c r="C29" s="286">
        <f>SUM(C6:C28)</f>
        <v>17</v>
      </c>
      <c r="E29" s="286">
        <f>SUM(E6:E28)</f>
        <v>12</v>
      </c>
    </row>
    <row r="30" spans="1:43">
      <c r="G30" s="296"/>
      <c r="H30" s="335"/>
      <c r="I30" s="335"/>
      <c r="J30" s="287"/>
      <c r="K30" s="335"/>
      <c r="L30" s="336"/>
      <c r="M30" s="337"/>
      <c r="N30" s="287"/>
      <c r="O30" s="310"/>
      <c r="P30" s="338"/>
      <c r="Q30" s="287"/>
      <c r="R30" s="339"/>
      <c r="S30" s="336"/>
      <c r="T30" s="337"/>
      <c r="U30" s="292"/>
      <c r="V30" s="337"/>
      <c r="W30" s="292"/>
      <c r="X30" s="289"/>
      <c r="AF30" s="288">
        <f>SUM(AF7:AF26)</f>
        <v>0</v>
      </c>
      <c r="AG30" s="288">
        <f>SUM(AG7:AG26)</f>
        <v>0</v>
      </c>
      <c r="AH30" s="288">
        <f>SUM(AH7:AH26)</f>
        <v>0</v>
      </c>
      <c r="AI30" s="288"/>
      <c r="AJ30" s="340" t="e">
        <f>AF30/#REF!</f>
        <v>#REF!</v>
      </c>
      <c r="AL30" s="341">
        <f>SUM(AL6:AM26)</f>
        <v>11</v>
      </c>
      <c r="AM30" s="341">
        <f>SUM(AM6:AN26)</f>
        <v>4</v>
      </c>
      <c r="AN30" s="297"/>
      <c r="AO30" s="341">
        <f>SUM(AO6:AP26)</f>
        <v>15</v>
      </c>
      <c r="AP30" s="341">
        <f>SUM(AP6:AQ26)</f>
        <v>8</v>
      </c>
      <c r="AQ30" s="292"/>
    </row>
    <row r="31" spans="1:43">
      <c r="G31" s="292"/>
      <c r="H31" s="310"/>
      <c r="I31" s="303"/>
      <c r="J31" s="303"/>
      <c r="K31" s="303"/>
      <c r="L31" s="287"/>
      <c r="M31" s="337"/>
      <c r="N31" s="287"/>
      <c r="O31" s="310"/>
      <c r="P31" s="287"/>
      <c r="Q31" s="287"/>
      <c r="R31" s="303"/>
      <c r="S31" s="287"/>
      <c r="T31" s="337"/>
      <c r="U31" s="292"/>
      <c r="V31" s="337"/>
      <c r="W31" s="292"/>
      <c r="X31" s="289"/>
    </row>
    <row r="32" spans="1:43">
      <c r="G32" s="292"/>
      <c r="H32" s="342"/>
      <c r="I32" s="287"/>
      <c r="J32" s="287"/>
      <c r="K32" s="342"/>
      <c r="L32" s="287"/>
      <c r="M32" s="342"/>
      <c r="N32" s="287"/>
      <c r="O32" s="342"/>
      <c r="P32" s="287"/>
      <c r="Q32" s="287"/>
      <c r="R32" s="342"/>
      <c r="S32" s="287"/>
      <c r="T32" s="342"/>
      <c r="U32" s="342"/>
      <c r="V32" s="342"/>
      <c r="W32" s="292"/>
      <c r="X32" s="289"/>
    </row>
    <row r="33" spans="2:23">
      <c r="G33" s="292"/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92"/>
      <c r="V33" s="292"/>
      <c r="W33" s="292"/>
    </row>
    <row r="39" spans="2:23">
      <c r="B39" s="286" t="s">
        <v>350</v>
      </c>
    </row>
    <row r="40" spans="2:23">
      <c r="C40" s="290" t="s">
        <v>351</v>
      </c>
      <c r="D40" s="290" t="s">
        <v>352</v>
      </c>
      <c r="E40" s="290" t="s">
        <v>353</v>
      </c>
    </row>
    <row r="42" spans="2:23">
      <c r="B42" s="292" t="s">
        <v>354</v>
      </c>
      <c r="C42" s="286">
        <v>20</v>
      </c>
      <c r="D42" s="343"/>
      <c r="E42" s="344">
        <f t="shared" ref="E42:E65" si="5">C42+D42</f>
        <v>20</v>
      </c>
    </row>
    <row r="43" spans="2:23">
      <c r="B43" s="292" t="s">
        <v>355</v>
      </c>
      <c r="C43" s="286">
        <v>20</v>
      </c>
      <c r="D43" s="343"/>
      <c r="E43" s="286">
        <f t="shared" si="5"/>
        <v>20</v>
      </c>
    </row>
    <row r="44" spans="2:23">
      <c r="B44" s="292" t="s">
        <v>356</v>
      </c>
      <c r="C44" s="286">
        <v>21</v>
      </c>
      <c r="D44" s="344">
        <v>5</v>
      </c>
      <c r="E44" s="286">
        <f t="shared" si="5"/>
        <v>26</v>
      </c>
    </row>
    <row r="45" spans="2:23">
      <c r="B45" s="292" t="s">
        <v>357</v>
      </c>
      <c r="C45" s="286">
        <v>19</v>
      </c>
      <c r="D45" s="286">
        <v>5</v>
      </c>
      <c r="E45" s="286">
        <f t="shared" si="5"/>
        <v>24</v>
      </c>
    </row>
    <row r="46" spans="2:23">
      <c r="B46" s="292" t="s">
        <v>358</v>
      </c>
      <c r="C46" s="286">
        <v>19</v>
      </c>
      <c r="D46" s="286">
        <v>10</v>
      </c>
      <c r="E46" s="286">
        <f t="shared" si="5"/>
        <v>29</v>
      </c>
    </row>
    <row r="47" spans="2:23">
      <c r="B47" s="292" t="s">
        <v>359</v>
      </c>
      <c r="C47" s="286">
        <v>21</v>
      </c>
      <c r="D47" s="286">
        <v>9</v>
      </c>
      <c r="E47" s="286">
        <f t="shared" si="5"/>
        <v>30</v>
      </c>
    </row>
    <row r="48" spans="2:23">
      <c r="B48" s="292" t="s">
        <v>360</v>
      </c>
      <c r="C48" s="292">
        <v>20</v>
      </c>
      <c r="D48" s="292">
        <v>9</v>
      </c>
      <c r="E48" s="286">
        <f t="shared" si="5"/>
        <v>29</v>
      </c>
    </row>
    <row r="49" spans="2:10">
      <c r="B49" s="292" t="s">
        <v>361</v>
      </c>
      <c r="C49" s="292">
        <v>21</v>
      </c>
      <c r="D49" s="292">
        <v>8</v>
      </c>
      <c r="E49" s="286">
        <f t="shared" si="5"/>
        <v>29</v>
      </c>
      <c r="G49" s="334"/>
      <c r="H49" s="334" t="s">
        <v>362</v>
      </c>
    </row>
    <row r="50" spans="2:10">
      <c r="B50" s="286" t="s">
        <v>363</v>
      </c>
      <c r="C50" s="292">
        <v>20</v>
      </c>
      <c r="D50" s="292">
        <v>14</v>
      </c>
      <c r="E50" s="286">
        <f t="shared" si="5"/>
        <v>34</v>
      </c>
      <c r="F50" s="345" t="s">
        <v>364</v>
      </c>
      <c r="G50" s="346"/>
      <c r="H50" s="290" t="s">
        <v>351</v>
      </c>
      <c r="I50" s="290" t="s">
        <v>352</v>
      </c>
      <c r="J50" s="290" t="s">
        <v>353</v>
      </c>
    </row>
    <row r="51" spans="2:10">
      <c r="B51" s="347" t="s">
        <v>365</v>
      </c>
      <c r="C51" s="347">
        <v>22</v>
      </c>
      <c r="D51" s="292">
        <v>16</v>
      </c>
      <c r="E51" s="347">
        <f t="shared" si="5"/>
        <v>38</v>
      </c>
      <c r="G51" s="296" t="s">
        <v>366</v>
      </c>
      <c r="H51" s="348">
        <v>293</v>
      </c>
      <c r="I51" s="334">
        <v>214</v>
      </c>
      <c r="J51" s="348">
        <f t="shared" ref="J51:J62" si="6">H51+I51</f>
        <v>507</v>
      </c>
    </row>
    <row r="52" spans="2:10">
      <c r="B52" s="286" t="s">
        <v>367</v>
      </c>
      <c r="C52" s="292">
        <v>18</v>
      </c>
      <c r="D52" s="292">
        <v>15</v>
      </c>
      <c r="E52" s="286">
        <f t="shared" si="5"/>
        <v>33</v>
      </c>
      <c r="G52" s="296" t="s">
        <v>368</v>
      </c>
      <c r="H52" s="334">
        <v>248</v>
      </c>
      <c r="I52" s="348">
        <v>220</v>
      </c>
      <c r="J52" s="334">
        <f t="shared" si="6"/>
        <v>468</v>
      </c>
    </row>
    <row r="53" spans="2:10">
      <c r="B53" s="286" t="s">
        <v>369</v>
      </c>
      <c r="C53" s="292">
        <v>20</v>
      </c>
      <c r="D53" s="292">
        <v>13</v>
      </c>
      <c r="E53" s="286">
        <f t="shared" si="5"/>
        <v>33</v>
      </c>
      <c r="G53" s="296" t="s">
        <v>370</v>
      </c>
      <c r="H53" s="334">
        <v>251</v>
      </c>
      <c r="I53" s="334">
        <v>160</v>
      </c>
      <c r="J53" s="334">
        <f t="shared" si="6"/>
        <v>411</v>
      </c>
    </row>
    <row r="54" spans="2:10">
      <c r="B54" s="286" t="s">
        <v>371</v>
      </c>
      <c r="C54" s="286">
        <v>15</v>
      </c>
      <c r="D54" s="286">
        <v>14</v>
      </c>
      <c r="E54" s="286">
        <f t="shared" si="5"/>
        <v>29</v>
      </c>
      <c r="G54" s="296" t="s">
        <v>372</v>
      </c>
      <c r="H54" s="334">
        <v>210</v>
      </c>
      <c r="I54" s="334">
        <v>206</v>
      </c>
      <c r="J54" s="334">
        <f t="shared" si="6"/>
        <v>416</v>
      </c>
    </row>
    <row r="55" spans="2:10">
      <c r="B55" s="292" t="s">
        <v>373</v>
      </c>
      <c r="C55" s="292">
        <v>18</v>
      </c>
      <c r="D55" s="292">
        <v>12</v>
      </c>
      <c r="E55" s="286">
        <f t="shared" si="5"/>
        <v>30</v>
      </c>
      <c r="G55" s="296" t="s">
        <v>374</v>
      </c>
      <c r="H55" s="334">
        <v>259</v>
      </c>
      <c r="I55" s="334">
        <v>156</v>
      </c>
      <c r="J55" s="334">
        <f t="shared" si="6"/>
        <v>415</v>
      </c>
    </row>
    <row r="56" spans="2:10">
      <c r="B56" s="292" t="s">
        <v>375</v>
      </c>
      <c r="C56" s="292">
        <v>17</v>
      </c>
      <c r="D56" s="292">
        <v>9</v>
      </c>
      <c r="E56" s="292">
        <f t="shared" si="5"/>
        <v>26</v>
      </c>
      <c r="G56" s="296" t="s">
        <v>376</v>
      </c>
      <c r="H56" s="334">
        <v>212</v>
      </c>
      <c r="I56" s="334">
        <v>147</v>
      </c>
      <c r="J56" s="334">
        <f t="shared" si="6"/>
        <v>359</v>
      </c>
    </row>
    <row r="57" spans="2:10">
      <c r="B57" s="292" t="s">
        <v>377</v>
      </c>
      <c r="C57" s="292">
        <v>16</v>
      </c>
      <c r="D57" s="292">
        <v>11</v>
      </c>
      <c r="E57" s="292">
        <f t="shared" si="5"/>
        <v>27</v>
      </c>
      <c r="G57" s="296" t="s">
        <v>378</v>
      </c>
      <c r="H57" s="334">
        <v>217</v>
      </c>
      <c r="I57" s="334">
        <v>141</v>
      </c>
      <c r="J57" s="334">
        <f t="shared" si="6"/>
        <v>358</v>
      </c>
    </row>
    <row r="58" spans="2:10">
      <c r="B58" s="292" t="s">
        <v>379</v>
      </c>
      <c r="C58" s="292">
        <v>14</v>
      </c>
      <c r="D58" s="292">
        <v>9</v>
      </c>
      <c r="E58" s="292">
        <f t="shared" si="5"/>
        <v>23</v>
      </c>
      <c r="G58" s="296" t="s">
        <v>380</v>
      </c>
      <c r="H58" s="349">
        <v>200</v>
      </c>
      <c r="I58" s="349">
        <v>109</v>
      </c>
      <c r="J58" s="349">
        <f t="shared" si="6"/>
        <v>309</v>
      </c>
    </row>
    <row r="59" spans="2:10">
      <c r="B59" s="292" t="s">
        <v>381</v>
      </c>
      <c r="C59" s="292">
        <v>16</v>
      </c>
      <c r="D59" s="347">
        <v>17</v>
      </c>
      <c r="E59" s="292">
        <f t="shared" si="5"/>
        <v>33</v>
      </c>
      <c r="F59" s="345" t="s">
        <v>382</v>
      </c>
      <c r="G59" s="296" t="s">
        <v>383</v>
      </c>
      <c r="H59" s="334">
        <v>216</v>
      </c>
      <c r="I59" s="334">
        <v>176</v>
      </c>
      <c r="J59" s="334">
        <f t="shared" si="6"/>
        <v>392</v>
      </c>
    </row>
    <row r="60" spans="2:10">
      <c r="B60" s="292" t="s">
        <v>384</v>
      </c>
      <c r="C60" s="286">
        <v>14</v>
      </c>
      <c r="D60" s="286">
        <v>12</v>
      </c>
      <c r="E60" s="286">
        <f t="shared" si="5"/>
        <v>26</v>
      </c>
      <c r="G60" s="296" t="s">
        <v>385</v>
      </c>
      <c r="H60" s="287">
        <v>202</v>
      </c>
      <c r="I60" s="287">
        <v>151</v>
      </c>
      <c r="J60" s="287">
        <f t="shared" si="6"/>
        <v>353</v>
      </c>
    </row>
    <row r="61" spans="2:10">
      <c r="B61" s="292" t="s">
        <v>386</v>
      </c>
      <c r="C61" s="286">
        <v>16</v>
      </c>
      <c r="D61" s="286">
        <v>13</v>
      </c>
      <c r="E61" s="286">
        <f t="shared" si="5"/>
        <v>29</v>
      </c>
      <c r="G61" s="296" t="s">
        <v>387</v>
      </c>
      <c r="H61" s="334">
        <v>214</v>
      </c>
      <c r="I61" s="334">
        <v>165</v>
      </c>
      <c r="J61" s="334">
        <f t="shared" si="6"/>
        <v>379</v>
      </c>
    </row>
    <row r="62" spans="2:10">
      <c r="B62" s="292" t="s">
        <v>388</v>
      </c>
      <c r="C62" s="292">
        <v>14</v>
      </c>
      <c r="D62" s="286">
        <v>11</v>
      </c>
      <c r="E62" s="286">
        <f t="shared" si="5"/>
        <v>25</v>
      </c>
      <c r="G62" s="296" t="s">
        <v>389</v>
      </c>
      <c r="H62" s="287">
        <v>190</v>
      </c>
      <c r="I62" s="287">
        <v>153</v>
      </c>
      <c r="J62" s="287">
        <f t="shared" si="6"/>
        <v>343</v>
      </c>
    </row>
    <row r="63" spans="2:10">
      <c r="B63" s="292" t="s">
        <v>390</v>
      </c>
      <c r="C63" s="286">
        <v>16</v>
      </c>
      <c r="D63" s="286">
        <v>17</v>
      </c>
      <c r="E63" s="286">
        <f t="shared" si="5"/>
        <v>33</v>
      </c>
      <c r="G63" s="296" t="s">
        <v>391</v>
      </c>
      <c r="H63" s="350"/>
      <c r="I63" s="350"/>
      <c r="J63" s="350"/>
    </row>
    <row r="64" spans="2:10">
      <c r="B64" s="292" t="s">
        <v>392</v>
      </c>
      <c r="C64" s="292">
        <v>15</v>
      </c>
      <c r="D64" s="351">
        <v>13</v>
      </c>
      <c r="E64" s="292">
        <f t="shared" si="5"/>
        <v>28</v>
      </c>
      <c r="G64" s="296" t="s">
        <v>393</v>
      </c>
      <c r="H64" s="350"/>
      <c r="I64" s="350"/>
      <c r="J64" s="350"/>
    </row>
    <row r="65" spans="2:7">
      <c r="B65" s="352" t="s">
        <v>394</v>
      </c>
      <c r="C65" s="352">
        <v>17</v>
      </c>
      <c r="D65" s="352">
        <v>13</v>
      </c>
      <c r="E65" s="352">
        <f t="shared" si="5"/>
        <v>30</v>
      </c>
      <c r="G65" s="296" t="s">
        <v>395</v>
      </c>
    </row>
  </sheetData>
  <mergeCells count="2">
    <mergeCell ref="C5:D5"/>
    <mergeCell ref="E5:F5"/>
  </mergeCells>
  <phoneticPr fontId="1"/>
  <pageMargins left="0.70866141732283472" right="0.70866141732283472" top="0.74803149606299213" bottom="0.15748031496062992" header="0.31496062992125984" footer="0.31496062992125984"/>
  <pageSetup paperSize="9" scale="88" orientation="landscape" horizontalDpi="4294967293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85"/>
  <sheetViews>
    <sheetView topLeftCell="A76" workbookViewId="0"/>
  </sheetViews>
  <sheetFormatPr defaultRowHeight="13.5"/>
  <cols>
    <col min="1" max="1" width="10.5" style="94" bestFit="1" customWidth="1"/>
    <col min="2" max="5" width="9" style="94"/>
    <col min="6" max="6" width="10.5" style="94" bestFit="1" customWidth="1"/>
    <col min="7" max="256" width="9" style="94"/>
    <col min="257" max="257" width="10.5" style="94" bestFit="1" customWidth="1"/>
    <col min="258" max="261" width="9" style="94"/>
    <col min="262" max="262" width="10.5" style="94" bestFit="1" customWidth="1"/>
    <col min="263" max="512" width="9" style="94"/>
    <col min="513" max="513" width="10.5" style="94" bestFit="1" customWidth="1"/>
    <col min="514" max="517" width="9" style="94"/>
    <col min="518" max="518" width="10.5" style="94" bestFit="1" customWidth="1"/>
    <col min="519" max="768" width="9" style="94"/>
    <col min="769" max="769" width="10.5" style="94" bestFit="1" customWidth="1"/>
    <col min="770" max="773" width="9" style="94"/>
    <col min="774" max="774" width="10.5" style="94" bestFit="1" customWidth="1"/>
    <col min="775" max="1024" width="9" style="94"/>
    <col min="1025" max="1025" width="10.5" style="94" bestFit="1" customWidth="1"/>
    <col min="1026" max="1029" width="9" style="94"/>
    <col min="1030" max="1030" width="10.5" style="94" bestFit="1" customWidth="1"/>
    <col min="1031" max="1280" width="9" style="94"/>
    <col min="1281" max="1281" width="10.5" style="94" bestFit="1" customWidth="1"/>
    <col min="1282" max="1285" width="9" style="94"/>
    <col min="1286" max="1286" width="10.5" style="94" bestFit="1" customWidth="1"/>
    <col min="1287" max="1536" width="9" style="94"/>
    <col min="1537" max="1537" width="10.5" style="94" bestFit="1" customWidth="1"/>
    <col min="1538" max="1541" width="9" style="94"/>
    <col min="1542" max="1542" width="10.5" style="94" bestFit="1" customWidth="1"/>
    <col min="1543" max="1792" width="9" style="94"/>
    <col min="1793" max="1793" width="10.5" style="94" bestFit="1" customWidth="1"/>
    <col min="1794" max="1797" width="9" style="94"/>
    <col min="1798" max="1798" width="10.5" style="94" bestFit="1" customWidth="1"/>
    <col min="1799" max="2048" width="9" style="94"/>
    <col min="2049" max="2049" width="10.5" style="94" bestFit="1" customWidth="1"/>
    <col min="2050" max="2053" width="9" style="94"/>
    <col min="2054" max="2054" width="10.5" style="94" bestFit="1" customWidth="1"/>
    <col min="2055" max="2304" width="9" style="94"/>
    <col min="2305" max="2305" width="10.5" style="94" bestFit="1" customWidth="1"/>
    <col min="2306" max="2309" width="9" style="94"/>
    <col min="2310" max="2310" width="10.5" style="94" bestFit="1" customWidth="1"/>
    <col min="2311" max="2560" width="9" style="94"/>
    <col min="2561" max="2561" width="10.5" style="94" bestFit="1" customWidth="1"/>
    <col min="2562" max="2565" width="9" style="94"/>
    <col min="2566" max="2566" width="10.5" style="94" bestFit="1" customWidth="1"/>
    <col min="2567" max="2816" width="9" style="94"/>
    <col min="2817" max="2817" width="10.5" style="94" bestFit="1" customWidth="1"/>
    <col min="2818" max="2821" width="9" style="94"/>
    <col min="2822" max="2822" width="10.5" style="94" bestFit="1" customWidth="1"/>
    <col min="2823" max="3072" width="9" style="94"/>
    <col min="3073" max="3073" width="10.5" style="94" bestFit="1" customWidth="1"/>
    <col min="3074" max="3077" width="9" style="94"/>
    <col min="3078" max="3078" width="10.5" style="94" bestFit="1" customWidth="1"/>
    <col min="3079" max="3328" width="9" style="94"/>
    <col min="3329" max="3329" width="10.5" style="94" bestFit="1" customWidth="1"/>
    <col min="3330" max="3333" width="9" style="94"/>
    <col min="3334" max="3334" width="10.5" style="94" bestFit="1" customWidth="1"/>
    <col min="3335" max="3584" width="9" style="94"/>
    <col min="3585" max="3585" width="10.5" style="94" bestFit="1" customWidth="1"/>
    <col min="3586" max="3589" width="9" style="94"/>
    <col min="3590" max="3590" width="10.5" style="94" bestFit="1" customWidth="1"/>
    <col min="3591" max="3840" width="9" style="94"/>
    <col min="3841" max="3841" width="10.5" style="94" bestFit="1" customWidth="1"/>
    <col min="3842" max="3845" width="9" style="94"/>
    <col min="3846" max="3846" width="10.5" style="94" bestFit="1" customWidth="1"/>
    <col min="3847" max="4096" width="9" style="94"/>
    <col min="4097" max="4097" width="10.5" style="94" bestFit="1" customWidth="1"/>
    <col min="4098" max="4101" width="9" style="94"/>
    <col min="4102" max="4102" width="10.5" style="94" bestFit="1" customWidth="1"/>
    <col min="4103" max="4352" width="9" style="94"/>
    <col min="4353" max="4353" width="10.5" style="94" bestFit="1" customWidth="1"/>
    <col min="4354" max="4357" width="9" style="94"/>
    <col min="4358" max="4358" width="10.5" style="94" bestFit="1" customWidth="1"/>
    <col min="4359" max="4608" width="9" style="94"/>
    <col min="4609" max="4609" width="10.5" style="94" bestFit="1" customWidth="1"/>
    <col min="4610" max="4613" width="9" style="94"/>
    <col min="4614" max="4614" width="10.5" style="94" bestFit="1" customWidth="1"/>
    <col min="4615" max="4864" width="9" style="94"/>
    <col min="4865" max="4865" width="10.5" style="94" bestFit="1" customWidth="1"/>
    <col min="4866" max="4869" width="9" style="94"/>
    <col min="4870" max="4870" width="10.5" style="94" bestFit="1" customWidth="1"/>
    <col min="4871" max="5120" width="9" style="94"/>
    <col min="5121" max="5121" width="10.5" style="94" bestFit="1" customWidth="1"/>
    <col min="5122" max="5125" width="9" style="94"/>
    <col min="5126" max="5126" width="10.5" style="94" bestFit="1" customWidth="1"/>
    <col min="5127" max="5376" width="9" style="94"/>
    <col min="5377" max="5377" width="10.5" style="94" bestFit="1" customWidth="1"/>
    <col min="5378" max="5381" width="9" style="94"/>
    <col min="5382" max="5382" width="10.5" style="94" bestFit="1" customWidth="1"/>
    <col min="5383" max="5632" width="9" style="94"/>
    <col min="5633" max="5633" width="10.5" style="94" bestFit="1" customWidth="1"/>
    <col min="5634" max="5637" width="9" style="94"/>
    <col min="5638" max="5638" width="10.5" style="94" bestFit="1" customWidth="1"/>
    <col min="5639" max="5888" width="9" style="94"/>
    <col min="5889" max="5889" width="10.5" style="94" bestFit="1" customWidth="1"/>
    <col min="5890" max="5893" width="9" style="94"/>
    <col min="5894" max="5894" width="10.5" style="94" bestFit="1" customWidth="1"/>
    <col min="5895" max="6144" width="9" style="94"/>
    <col min="6145" max="6145" width="10.5" style="94" bestFit="1" customWidth="1"/>
    <col min="6146" max="6149" width="9" style="94"/>
    <col min="6150" max="6150" width="10.5" style="94" bestFit="1" customWidth="1"/>
    <col min="6151" max="6400" width="9" style="94"/>
    <col min="6401" max="6401" width="10.5" style="94" bestFit="1" customWidth="1"/>
    <col min="6402" max="6405" width="9" style="94"/>
    <col min="6406" max="6406" width="10.5" style="94" bestFit="1" customWidth="1"/>
    <col min="6407" max="6656" width="9" style="94"/>
    <col min="6657" max="6657" width="10.5" style="94" bestFit="1" customWidth="1"/>
    <col min="6658" max="6661" width="9" style="94"/>
    <col min="6662" max="6662" width="10.5" style="94" bestFit="1" customWidth="1"/>
    <col min="6663" max="6912" width="9" style="94"/>
    <col min="6913" max="6913" width="10.5" style="94" bestFit="1" customWidth="1"/>
    <col min="6914" max="6917" width="9" style="94"/>
    <col min="6918" max="6918" width="10.5" style="94" bestFit="1" customWidth="1"/>
    <col min="6919" max="7168" width="9" style="94"/>
    <col min="7169" max="7169" width="10.5" style="94" bestFit="1" customWidth="1"/>
    <col min="7170" max="7173" width="9" style="94"/>
    <col min="7174" max="7174" width="10.5" style="94" bestFit="1" customWidth="1"/>
    <col min="7175" max="7424" width="9" style="94"/>
    <col min="7425" max="7425" width="10.5" style="94" bestFit="1" customWidth="1"/>
    <col min="7426" max="7429" width="9" style="94"/>
    <col min="7430" max="7430" width="10.5" style="94" bestFit="1" customWidth="1"/>
    <col min="7431" max="7680" width="9" style="94"/>
    <col min="7681" max="7681" width="10.5" style="94" bestFit="1" customWidth="1"/>
    <col min="7682" max="7685" width="9" style="94"/>
    <col min="7686" max="7686" width="10.5" style="94" bestFit="1" customWidth="1"/>
    <col min="7687" max="7936" width="9" style="94"/>
    <col min="7937" max="7937" width="10.5" style="94" bestFit="1" customWidth="1"/>
    <col min="7938" max="7941" width="9" style="94"/>
    <col min="7942" max="7942" width="10.5" style="94" bestFit="1" customWidth="1"/>
    <col min="7943" max="8192" width="9" style="94"/>
    <col min="8193" max="8193" width="10.5" style="94" bestFit="1" customWidth="1"/>
    <col min="8194" max="8197" width="9" style="94"/>
    <col min="8198" max="8198" width="10.5" style="94" bestFit="1" customWidth="1"/>
    <col min="8199" max="8448" width="9" style="94"/>
    <col min="8449" max="8449" width="10.5" style="94" bestFit="1" customWidth="1"/>
    <col min="8450" max="8453" width="9" style="94"/>
    <col min="8454" max="8454" width="10.5" style="94" bestFit="1" customWidth="1"/>
    <col min="8455" max="8704" width="9" style="94"/>
    <col min="8705" max="8705" width="10.5" style="94" bestFit="1" customWidth="1"/>
    <col min="8706" max="8709" width="9" style="94"/>
    <col min="8710" max="8710" width="10.5" style="94" bestFit="1" customWidth="1"/>
    <col min="8711" max="8960" width="9" style="94"/>
    <col min="8961" max="8961" width="10.5" style="94" bestFit="1" customWidth="1"/>
    <col min="8962" max="8965" width="9" style="94"/>
    <col min="8966" max="8966" width="10.5" style="94" bestFit="1" customWidth="1"/>
    <col min="8967" max="9216" width="9" style="94"/>
    <col min="9217" max="9217" width="10.5" style="94" bestFit="1" customWidth="1"/>
    <col min="9218" max="9221" width="9" style="94"/>
    <col min="9222" max="9222" width="10.5" style="94" bestFit="1" customWidth="1"/>
    <col min="9223" max="9472" width="9" style="94"/>
    <col min="9473" max="9473" width="10.5" style="94" bestFit="1" customWidth="1"/>
    <col min="9474" max="9477" width="9" style="94"/>
    <col min="9478" max="9478" width="10.5" style="94" bestFit="1" customWidth="1"/>
    <col min="9479" max="9728" width="9" style="94"/>
    <col min="9729" max="9729" width="10.5" style="94" bestFit="1" customWidth="1"/>
    <col min="9730" max="9733" width="9" style="94"/>
    <col min="9734" max="9734" width="10.5" style="94" bestFit="1" customWidth="1"/>
    <col min="9735" max="9984" width="9" style="94"/>
    <col min="9985" max="9985" width="10.5" style="94" bestFit="1" customWidth="1"/>
    <col min="9986" max="9989" width="9" style="94"/>
    <col min="9990" max="9990" width="10.5" style="94" bestFit="1" customWidth="1"/>
    <col min="9991" max="10240" width="9" style="94"/>
    <col min="10241" max="10241" width="10.5" style="94" bestFit="1" customWidth="1"/>
    <col min="10242" max="10245" width="9" style="94"/>
    <col min="10246" max="10246" width="10.5" style="94" bestFit="1" customWidth="1"/>
    <col min="10247" max="10496" width="9" style="94"/>
    <col min="10497" max="10497" width="10.5" style="94" bestFit="1" customWidth="1"/>
    <col min="10498" max="10501" width="9" style="94"/>
    <col min="10502" max="10502" width="10.5" style="94" bestFit="1" customWidth="1"/>
    <col min="10503" max="10752" width="9" style="94"/>
    <col min="10753" max="10753" width="10.5" style="94" bestFit="1" customWidth="1"/>
    <col min="10754" max="10757" width="9" style="94"/>
    <col min="10758" max="10758" width="10.5" style="94" bestFit="1" customWidth="1"/>
    <col min="10759" max="11008" width="9" style="94"/>
    <col min="11009" max="11009" width="10.5" style="94" bestFit="1" customWidth="1"/>
    <col min="11010" max="11013" width="9" style="94"/>
    <col min="11014" max="11014" width="10.5" style="94" bestFit="1" customWidth="1"/>
    <col min="11015" max="11264" width="9" style="94"/>
    <col min="11265" max="11265" width="10.5" style="94" bestFit="1" customWidth="1"/>
    <col min="11266" max="11269" width="9" style="94"/>
    <col min="11270" max="11270" width="10.5" style="94" bestFit="1" customWidth="1"/>
    <col min="11271" max="11520" width="9" style="94"/>
    <col min="11521" max="11521" width="10.5" style="94" bestFit="1" customWidth="1"/>
    <col min="11522" max="11525" width="9" style="94"/>
    <col min="11526" max="11526" width="10.5" style="94" bestFit="1" customWidth="1"/>
    <col min="11527" max="11776" width="9" style="94"/>
    <col min="11777" max="11777" width="10.5" style="94" bestFit="1" customWidth="1"/>
    <col min="11778" max="11781" width="9" style="94"/>
    <col min="11782" max="11782" width="10.5" style="94" bestFit="1" customWidth="1"/>
    <col min="11783" max="12032" width="9" style="94"/>
    <col min="12033" max="12033" width="10.5" style="94" bestFit="1" customWidth="1"/>
    <col min="12034" max="12037" width="9" style="94"/>
    <col min="12038" max="12038" width="10.5" style="94" bestFit="1" customWidth="1"/>
    <col min="12039" max="12288" width="9" style="94"/>
    <col min="12289" max="12289" width="10.5" style="94" bestFit="1" customWidth="1"/>
    <col min="12290" max="12293" width="9" style="94"/>
    <col min="12294" max="12294" width="10.5" style="94" bestFit="1" customWidth="1"/>
    <col min="12295" max="12544" width="9" style="94"/>
    <col min="12545" max="12545" width="10.5" style="94" bestFit="1" customWidth="1"/>
    <col min="12546" max="12549" width="9" style="94"/>
    <col min="12550" max="12550" width="10.5" style="94" bestFit="1" customWidth="1"/>
    <col min="12551" max="12800" width="9" style="94"/>
    <col min="12801" max="12801" width="10.5" style="94" bestFit="1" customWidth="1"/>
    <col min="12802" max="12805" width="9" style="94"/>
    <col min="12806" max="12806" width="10.5" style="94" bestFit="1" customWidth="1"/>
    <col min="12807" max="13056" width="9" style="94"/>
    <col min="13057" max="13057" width="10.5" style="94" bestFit="1" customWidth="1"/>
    <col min="13058" max="13061" width="9" style="94"/>
    <col min="13062" max="13062" width="10.5" style="94" bestFit="1" customWidth="1"/>
    <col min="13063" max="13312" width="9" style="94"/>
    <col min="13313" max="13313" width="10.5" style="94" bestFit="1" customWidth="1"/>
    <col min="13314" max="13317" width="9" style="94"/>
    <col min="13318" max="13318" width="10.5" style="94" bestFit="1" customWidth="1"/>
    <col min="13319" max="13568" width="9" style="94"/>
    <col min="13569" max="13569" width="10.5" style="94" bestFit="1" customWidth="1"/>
    <col min="13570" max="13573" width="9" style="94"/>
    <col min="13574" max="13574" width="10.5" style="94" bestFit="1" customWidth="1"/>
    <col min="13575" max="13824" width="9" style="94"/>
    <col min="13825" max="13825" width="10.5" style="94" bestFit="1" customWidth="1"/>
    <col min="13826" max="13829" width="9" style="94"/>
    <col min="13830" max="13830" width="10.5" style="94" bestFit="1" customWidth="1"/>
    <col min="13831" max="14080" width="9" style="94"/>
    <col min="14081" max="14081" width="10.5" style="94" bestFit="1" customWidth="1"/>
    <col min="14082" max="14085" width="9" style="94"/>
    <col min="14086" max="14086" width="10.5" style="94" bestFit="1" customWidth="1"/>
    <col min="14087" max="14336" width="9" style="94"/>
    <col min="14337" max="14337" width="10.5" style="94" bestFit="1" customWidth="1"/>
    <col min="14338" max="14341" width="9" style="94"/>
    <col min="14342" max="14342" width="10.5" style="94" bestFit="1" customWidth="1"/>
    <col min="14343" max="14592" width="9" style="94"/>
    <col min="14593" max="14593" width="10.5" style="94" bestFit="1" customWidth="1"/>
    <col min="14594" max="14597" width="9" style="94"/>
    <col min="14598" max="14598" width="10.5" style="94" bestFit="1" customWidth="1"/>
    <col min="14599" max="14848" width="9" style="94"/>
    <col min="14849" max="14849" width="10.5" style="94" bestFit="1" customWidth="1"/>
    <col min="14850" max="14853" width="9" style="94"/>
    <col min="14854" max="14854" width="10.5" style="94" bestFit="1" customWidth="1"/>
    <col min="14855" max="15104" width="9" style="94"/>
    <col min="15105" max="15105" width="10.5" style="94" bestFit="1" customWidth="1"/>
    <col min="15106" max="15109" width="9" style="94"/>
    <col min="15110" max="15110" width="10.5" style="94" bestFit="1" customWidth="1"/>
    <col min="15111" max="15360" width="9" style="94"/>
    <col min="15361" max="15361" width="10.5" style="94" bestFit="1" customWidth="1"/>
    <col min="15362" max="15365" width="9" style="94"/>
    <col min="15366" max="15366" width="10.5" style="94" bestFit="1" customWidth="1"/>
    <col min="15367" max="15616" width="9" style="94"/>
    <col min="15617" max="15617" width="10.5" style="94" bestFit="1" customWidth="1"/>
    <col min="15618" max="15621" width="9" style="94"/>
    <col min="15622" max="15622" width="10.5" style="94" bestFit="1" customWidth="1"/>
    <col min="15623" max="15872" width="9" style="94"/>
    <col min="15873" max="15873" width="10.5" style="94" bestFit="1" customWidth="1"/>
    <col min="15874" max="15877" width="9" style="94"/>
    <col min="15878" max="15878" width="10.5" style="94" bestFit="1" customWidth="1"/>
    <col min="15879" max="16128" width="9" style="94"/>
    <col min="16129" max="16129" width="10.5" style="94" bestFit="1" customWidth="1"/>
    <col min="16130" max="16133" width="9" style="94"/>
    <col min="16134" max="16134" width="10.5" style="94" bestFit="1" customWidth="1"/>
    <col min="16135" max="16384" width="9" style="94"/>
  </cols>
  <sheetData>
    <row r="1" spans="1:12" s="353" customFormat="1" ht="14.25"/>
    <row r="2" spans="1:12" s="353" customFormat="1" ht="14.25">
      <c r="A2" s="34" t="s">
        <v>396</v>
      </c>
      <c r="F2" s="34" t="s">
        <v>397</v>
      </c>
    </row>
    <row r="3" spans="1:12" s="353" customFormat="1" ht="14.25">
      <c r="B3" s="354" t="s">
        <v>398</v>
      </c>
      <c r="C3" s="354" t="s">
        <v>399</v>
      </c>
      <c r="D3" s="354" t="s">
        <v>400</v>
      </c>
      <c r="G3" s="355" t="s">
        <v>401</v>
      </c>
    </row>
    <row r="4" spans="1:12" s="353" customFormat="1" ht="14.25">
      <c r="A4" s="354" t="s">
        <v>402</v>
      </c>
      <c r="B4" s="23" t="s">
        <v>403</v>
      </c>
      <c r="C4" s="23" t="s">
        <v>404</v>
      </c>
      <c r="D4" s="23" t="s">
        <v>405</v>
      </c>
      <c r="G4" s="356" t="s">
        <v>406</v>
      </c>
    </row>
    <row r="5" spans="1:12" s="353" customFormat="1" ht="14.25">
      <c r="A5" s="354" t="s">
        <v>407</v>
      </c>
      <c r="B5" s="23" t="s">
        <v>404</v>
      </c>
      <c r="C5" s="23" t="s">
        <v>405</v>
      </c>
      <c r="D5" s="23" t="s">
        <v>404</v>
      </c>
    </row>
    <row r="6" spans="1:12" s="353" customFormat="1" ht="2.1" customHeight="1"/>
    <row r="7" spans="1:12" s="353" customFormat="1" ht="14.25">
      <c r="A7" s="354" t="s">
        <v>408</v>
      </c>
      <c r="B7" s="23" t="s">
        <v>409</v>
      </c>
      <c r="C7" s="23" t="s">
        <v>410</v>
      </c>
      <c r="D7" s="23" t="s">
        <v>411</v>
      </c>
    </row>
    <row r="8" spans="1:12" s="353" customFormat="1" ht="14.25">
      <c r="A8" s="354" t="s">
        <v>412</v>
      </c>
      <c r="B8" s="23" t="s">
        <v>413</v>
      </c>
      <c r="C8" s="23" t="s">
        <v>403</v>
      </c>
      <c r="D8" s="23" t="s">
        <v>414</v>
      </c>
    </row>
    <row r="9" spans="1:12" s="353" customFormat="1" ht="2.1" customHeight="1"/>
    <row r="10" spans="1:12" s="78" customFormat="1" ht="14.25">
      <c r="A10" s="357" t="s">
        <v>415</v>
      </c>
      <c r="B10" s="23" t="s">
        <v>416</v>
      </c>
      <c r="C10" s="23" t="s">
        <v>417</v>
      </c>
      <c r="D10" s="23" t="s">
        <v>418</v>
      </c>
      <c r="F10" s="353"/>
      <c r="J10" s="353"/>
      <c r="K10" s="353"/>
      <c r="L10" s="353"/>
    </row>
    <row r="11" spans="1:12" s="78" customFormat="1" ht="14.25">
      <c r="A11" s="357" t="s">
        <v>419</v>
      </c>
      <c r="B11" s="23" t="s">
        <v>420</v>
      </c>
      <c r="C11" s="23" t="s">
        <v>421</v>
      </c>
      <c r="D11" s="23" t="s">
        <v>422</v>
      </c>
      <c r="G11" s="354" t="s">
        <v>398</v>
      </c>
      <c r="H11" s="354" t="s">
        <v>399</v>
      </c>
      <c r="I11" s="354" t="s">
        <v>400</v>
      </c>
      <c r="J11" s="34"/>
      <c r="K11" s="353"/>
      <c r="L11" s="353"/>
    </row>
    <row r="12" spans="1:12" s="78" customFormat="1" ht="2.1" customHeight="1">
      <c r="F12" s="358"/>
      <c r="G12" s="359"/>
    </row>
    <row r="13" spans="1:12" s="78" customFormat="1" ht="14.25">
      <c r="A13" s="357" t="s">
        <v>423</v>
      </c>
      <c r="B13" s="23" t="s">
        <v>424</v>
      </c>
      <c r="C13" s="23" t="s">
        <v>425</v>
      </c>
      <c r="D13" s="23" t="s">
        <v>409</v>
      </c>
      <c r="F13" s="360" t="s">
        <v>426</v>
      </c>
      <c r="G13" s="361" t="s">
        <v>427</v>
      </c>
      <c r="H13" s="23" t="s">
        <v>428</v>
      </c>
      <c r="I13" s="23" t="s">
        <v>416</v>
      </c>
    </row>
    <row r="14" spans="1:12" s="78" customFormat="1" ht="14.25">
      <c r="A14" s="357" t="s">
        <v>429</v>
      </c>
      <c r="B14" s="23" t="s">
        <v>416</v>
      </c>
      <c r="C14" s="23" t="s">
        <v>421</v>
      </c>
      <c r="D14" s="23" t="s">
        <v>418</v>
      </c>
      <c r="F14" s="360" t="s">
        <v>430</v>
      </c>
      <c r="G14" s="361" t="s">
        <v>427</v>
      </c>
      <c r="H14" s="23" t="s">
        <v>431</v>
      </c>
      <c r="I14" s="23" t="s">
        <v>416</v>
      </c>
    </row>
    <row r="15" spans="1:12" s="78" customFormat="1" ht="14.25">
      <c r="F15" s="360" t="s">
        <v>432</v>
      </c>
      <c r="G15" s="361" t="s">
        <v>427</v>
      </c>
      <c r="H15" s="23" t="s">
        <v>416</v>
      </c>
      <c r="I15" s="23" t="s">
        <v>431</v>
      </c>
    </row>
    <row r="16" spans="1:12" s="78" customFormat="1" ht="2.1" customHeight="1">
      <c r="F16" s="358"/>
    </row>
    <row r="17" spans="1:13" s="78" customFormat="1" ht="14.25">
      <c r="A17" s="357" t="s">
        <v>433</v>
      </c>
      <c r="B17" s="23" t="s">
        <v>434</v>
      </c>
      <c r="C17" s="361" t="s">
        <v>427</v>
      </c>
      <c r="D17" s="23" t="s">
        <v>411</v>
      </c>
      <c r="F17" s="360" t="s">
        <v>435</v>
      </c>
      <c r="G17" s="362" t="s">
        <v>427</v>
      </c>
      <c r="H17" s="106" t="s">
        <v>436</v>
      </c>
      <c r="I17" s="23" t="s">
        <v>45</v>
      </c>
      <c r="J17" s="34"/>
    </row>
    <row r="18" spans="1:13" s="78" customFormat="1" ht="14.25">
      <c r="A18" s="357" t="s">
        <v>437</v>
      </c>
      <c r="B18" s="23" t="s">
        <v>409</v>
      </c>
      <c r="C18" s="23" t="s">
        <v>438</v>
      </c>
      <c r="D18" s="23" t="s">
        <v>439</v>
      </c>
      <c r="F18" s="360" t="s">
        <v>440</v>
      </c>
      <c r="G18" s="106" t="s">
        <v>436</v>
      </c>
      <c r="H18" s="362" t="s">
        <v>427</v>
      </c>
      <c r="I18" s="23" t="s">
        <v>45</v>
      </c>
      <c r="J18" s="34"/>
    </row>
    <row r="19" spans="1:13" s="353" customFormat="1" ht="2.1" customHeight="1">
      <c r="F19" s="363"/>
    </row>
    <row r="20" spans="1:13" s="353" customFormat="1" ht="14.25">
      <c r="A20" s="354" t="s">
        <v>441</v>
      </c>
      <c r="B20" s="23" t="s">
        <v>424</v>
      </c>
      <c r="C20" s="23" t="s">
        <v>442</v>
      </c>
      <c r="D20" s="23" t="s">
        <v>434</v>
      </c>
      <c r="F20" s="364">
        <v>2006</v>
      </c>
      <c r="G20" s="365" t="s">
        <v>427</v>
      </c>
      <c r="H20" s="23" t="s">
        <v>443</v>
      </c>
      <c r="I20" s="365" t="s">
        <v>444</v>
      </c>
      <c r="J20" s="34"/>
    </row>
    <row r="21" spans="1:13" s="353" customFormat="1" ht="14.25">
      <c r="A21" s="354" t="s">
        <v>445</v>
      </c>
      <c r="B21" s="362" t="s">
        <v>427</v>
      </c>
      <c r="C21" s="23" t="s">
        <v>428</v>
      </c>
      <c r="D21" s="23" t="s">
        <v>438</v>
      </c>
      <c r="F21" s="363"/>
      <c r="G21" s="366"/>
      <c r="H21" s="366"/>
      <c r="I21" s="366"/>
    </row>
    <row r="22" spans="1:13" s="353" customFormat="1" ht="2.1" customHeight="1">
      <c r="F22" s="363"/>
    </row>
    <row r="23" spans="1:13" s="353" customFormat="1" ht="14.25">
      <c r="A23" s="357" t="s">
        <v>446</v>
      </c>
      <c r="B23" s="102" t="s">
        <v>447</v>
      </c>
      <c r="C23" s="109" t="s">
        <v>424</v>
      </c>
      <c r="D23" s="109" t="s">
        <v>421</v>
      </c>
      <c r="E23" s="78"/>
      <c r="F23" s="367">
        <v>2007</v>
      </c>
      <c r="G23" s="368" t="s">
        <v>448</v>
      </c>
      <c r="H23" s="368" t="s">
        <v>449</v>
      </c>
      <c r="I23" s="368" t="s">
        <v>450</v>
      </c>
    </row>
    <row r="24" spans="1:13" s="353" customFormat="1" ht="14.25">
      <c r="A24" s="357" t="s">
        <v>451</v>
      </c>
      <c r="B24" s="369" t="s">
        <v>444</v>
      </c>
      <c r="C24" s="369" t="s">
        <v>427</v>
      </c>
      <c r="D24" s="109" t="s">
        <v>409</v>
      </c>
      <c r="E24" s="78"/>
      <c r="F24" s="78"/>
      <c r="G24" s="370"/>
      <c r="H24" s="370"/>
      <c r="I24" s="370"/>
    </row>
    <row r="25" spans="1:13" s="353" customFormat="1" ht="2.1" customHeight="1">
      <c r="F25" s="363"/>
      <c r="G25" s="370"/>
      <c r="H25" s="370"/>
      <c r="I25" s="370"/>
    </row>
    <row r="26" spans="1:13" s="353" customFormat="1" ht="14.25">
      <c r="A26" s="357" t="s">
        <v>452</v>
      </c>
      <c r="B26" s="371" t="s">
        <v>453</v>
      </c>
      <c r="C26" s="109" t="s">
        <v>424</v>
      </c>
      <c r="D26" s="109" t="s">
        <v>454</v>
      </c>
      <c r="E26" s="78"/>
      <c r="F26" s="367">
        <v>2008</v>
      </c>
      <c r="G26" s="372" t="s">
        <v>448</v>
      </c>
      <c r="H26" s="373" t="s">
        <v>442</v>
      </c>
      <c r="I26" s="23" t="s">
        <v>428</v>
      </c>
    </row>
    <row r="27" spans="1:13" s="353" customFormat="1" ht="14.25">
      <c r="A27" s="357" t="s">
        <v>455</v>
      </c>
      <c r="B27" s="368" t="s">
        <v>450</v>
      </c>
      <c r="C27" s="368" t="s">
        <v>449</v>
      </c>
      <c r="D27" s="23" t="s">
        <v>25</v>
      </c>
      <c r="E27" s="78"/>
      <c r="F27" s="78"/>
      <c r="G27" s="370"/>
      <c r="H27" s="370"/>
      <c r="I27" s="370"/>
    </row>
    <row r="28" spans="1:13" s="353" customFormat="1" ht="2.1" customHeight="1">
      <c r="F28" s="363"/>
    </row>
    <row r="29" spans="1:13" s="353" customFormat="1" ht="14.25">
      <c r="A29" s="357" t="s">
        <v>456</v>
      </c>
      <c r="B29" s="102" t="s">
        <v>457</v>
      </c>
      <c r="C29" s="109" t="s">
        <v>458</v>
      </c>
      <c r="D29" s="102" t="s">
        <v>459</v>
      </c>
      <c r="E29" s="78"/>
      <c r="F29" s="367">
        <v>2009</v>
      </c>
      <c r="G29" s="109" t="s">
        <v>460</v>
      </c>
      <c r="H29" s="23" t="s">
        <v>461</v>
      </c>
      <c r="I29" s="23" t="s">
        <v>462</v>
      </c>
    </row>
    <row r="30" spans="1:13" s="353" customFormat="1" ht="14.25">
      <c r="A30" s="357" t="s">
        <v>463</v>
      </c>
      <c r="B30" s="372" t="s">
        <v>464</v>
      </c>
      <c r="C30" s="372" t="s">
        <v>465</v>
      </c>
      <c r="D30" s="23" t="s">
        <v>462</v>
      </c>
      <c r="E30" s="78"/>
      <c r="F30" s="78"/>
      <c r="G30" s="370"/>
      <c r="H30" s="370"/>
      <c r="I30" s="370"/>
    </row>
    <row r="31" spans="1:13" s="353" customFormat="1" ht="2.1" customHeight="1">
      <c r="F31" s="363"/>
    </row>
    <row r="32" spans="1:13" s="353" customFormat="1" ht="14.25">
      <c r="A32" s="357" t="s">
        <v>466</v>
      </c>
      <c r="B32" s="102" t="s">
        <v>467</v>
      </c>
      <c r="C32" s="102" t="s">
        <v>468</v>
      </c>
      <c r="D32" s="102" t="s">
        <v>469</v>
      </c>
      <c r="E32" s="78"/>
      <c r="F32" s="367">
        <v>2010</v>
      </c>
      <c r="G32" s="102" t="s">
        <v>470</v>
      </c>
      <c r="H32" s="374" t="s">
        <v>471</v>
      </c>
      <c r="I32" s="102" t="s">
        <v>472</v>
      </c>
      <c r="J32" s="375" t="s">
        <v>473</v>
      </c>
      <c r="K32" s="375"/>
      <c r="L32" s="375"/>
      <c r="M32" s="375"/>
    </row>
    <row r="33" spans="1:9" s="353" customFormat="1" ht="14.25">
      <c r="A33" s="357" t="s">
        <v>474</v>
      </c>
      <c r="B33" s="102" t="s">
        <v>458</v>
      </c>
      <c r="C33" s="102" t="s">
        <v>475</v>
      </c>
      <c r="D33" s="102" t="s">
        <v>476</v>
      </c>
      <c r="E33" s="78"/>
      <c r="F33" s="78"/>
      <c r="G33" s="370"/>
      <c r="H33" s="370"/>
      <c r="I33" s="370"/>
    </row>
    <row r="34" spans="1:9" s="353" customFormat="1" ht="2.1" customHeight="1">
      <c r="F34" s="363"/>
    </row>
    <row r="35" spans="1:9" s="353" customFormat="1" ht="14.25">
      <c r="A35" s="357" t="s">
        <v>477</v>
      </c>
      <c r="B35" s="102" t="s">
        <v>478</v>
      </c>
      <c r="C35" s="374" t="s">
        <v>479</v>
      </c>
      <c r="D35" s="109" t="s">
        <v>424</v>
      </c>
      <c r="E35" s="78"/>
      <c r="F35" s="367">
        <v>2011</v>
      </c>
      <c r="G35" s="376" t="s">
        <v>480</v>
      </c>
      <c r="H35" s="102" t="s">
        <v>481</v>
      </c>
      <c r="I35" s="376" t="s">
        <v>482</v>
      </c>
    </row>
    <row r="36" spans="1:9" s="353" customFormat="1" ht="14.25">
      <c r="A36" s="357" t="s">
        <v>483</v>
      </c>
      <c r="B36" s="102" t="s">
        <v>459</v>
      </c>
      <c r="C36" s="102" t="s">
        <v>484</v>
      </c>
      <c r="D36" s="102" t="s">
        <v>485</v>
      </c>
      <c r="E36" s="78"/>
      <c r="F36" s="78"/>
      <c r="G36" s="370"/>
      <c r="H36" s="370"/>
      <c r="I36" s="370"/>
    </row>
    <row r="37" spans="1:9" s="353" customFormat="1" ht="2.1" customHeight="1">
      <c r="F37" s="363"/>
    </row>
    <row r="38" spans="1:9" s="353" customFormat="1" ht="14.25">
      <c r="A38" s="357" t="s">
        <v>486</v>
      </c>
      <c r="B38" s="102" t="s">
        <v>487</v>
      </c>
      <c r="C38" s="102" t="s">
        <v>488</v>
      </c>
      <c r="D38" s="376" t="s">
        <v>482</v>
      </c>
      <c r="E38" s="78"/>
      <c r="F38" s="367">
        <v>2012</v>
      </c>
      <c r="G38" s="102" t="s">
        <v>489</v>
      </c>
      <c r="H38" s="377" t="s">
        <v>462</v>
      </c>
      <c r="I38" s="378" t="s">
        <v>487</v>
      </c>
    </row>
    <row r="39" spans="1:9" s="353" customFormat="1" ht="14.25">
      <c r="A39" s="357" t="s">
        <v>490</v>
      </c>
      <c r="B39" s="109" t="s">
        <v>424</v>
      </c>
      <c r="C39" s="376" t="s">
        <v>491</v>
      </c>
      <c r="D39" s="102" t="s">
        <v>492</v>
      </c>
      <c r="E39" s="78"/>
      <c r="F39" s="78"/>
      <c r="G39" s="370"/>
      <c r="H39" s="370"/>
      <c r="I39" s="370"/>
    </row>
    <row r="40" spans="1:9" s="353" customFormat="1" ht="2.1" customHeight="1">
      <c r="F40" s="363"/>
    </row>
    <row r="41" spans="1:9" s="353" customFormat="1" ht="14.25">
      <c r="A41" s="357" t="s">
        <v>493</v>
      </c>
      <c r="B41" s="378" t="s">
        <v>459</v>
      </c>
      <c r="C41" s="377" t="s">
        <v>462</v>
      </c>
      <c r="D41" s="102" t="s">
        <v>494</v>
      </c>
      <c r="E41" s="78"/>
      <c r="F41" s="367">
        <v>2013</v>
      </c>
      <c r="G41" s="379" t="s">
        <v>495</v>
      </c>
      <c r="H41" s="23" t="s">
        <v>496</v>
      </c>
      <c r="I41" s="380" t="s">
        <v>428</v>
      </c>
    </row>
    <row r="42" spans="1:9" s="353" customFormat="1" ht="14.25">
      <c r="A42" s="357" t="s">
        <v>497</v>
      </c>
      <c r="B42" s="109" t="s">
        <v>498</v>
      </c>
      <c r="C42" s="102" t="s">
        <v>499</v>
      </c>
      <c r="D42" s="102" t="s">
        <v>500</v>
      </c>
      <c r="E42" s="78"/>
      <c r="F42" s="78"/>
      <c r="G42" s="370"/>
      <c r="H42" s="370"/>
      <c r="I42" s="370"/>
    </row>
    <row r="43" spans="1:9" s="353" customFormat="1" ht="2.1" customHeight="1">
      <c r="F43" s="363"/>
    </row>
    <row r="44" spans="1:9" s="353" customFormat="1" ht="14.25">
      <c r="A44" s="357" t="s">
        <v>501</v>
      </c>
      <c r="B44" s="379" t="s">
        <v>502</v>
      </c>
      <c r="C44" s="23" t="s">
        <v>503</v>
      </c>
      <c r="D44" s="102" t="s">
        <v>462</v>
      </c>
      <c r="E44" s="78"/>
      <c r="F44" s="367">
        <v>2014</v>
      </c>
      <c r="G44" s="381" t="s">
        <v>498</v>
      </c>
      <c r="H44" s="381" t="s">
        <v>502</v>
      </c>
      <c r="I44" s="382" t="s">
        <v>428</v>
      </c>
    </row>
    <row r="45" spans="1:9" s="353" customFormat="1" ht="14.25">
      <c r="A45" s="357" t="s">
        <v>504</v>
      </c>
      <c r="B45" s="102" t="s">
        <v>459</v>
      </c>
      <c r="C45" s="379" t="s">
        <v>505</v>
      </c>
      <c r="D45" s="102" t="s">
        <v>506</v>
      </c>
      <c r="E45" s="78"/>
      <c r="F45" s="78"/>
      <c r="G45" s="370"/>
      <c r="H45" s="370"/>
      <c r="I45" s="370"/>
    </row>
    <row r="46" spans="1:9" s="353" customFormat="1" ht="2.1" customHeight="1">
      <c r="F46" s="363"/>
    </row>
    <row r="47" spans="1:9" s="353" customFormat="1" ht="14.25">
      <c r="A47" s="357" t="s">
        <v>507</v>
      </c>
      <c r="B47" s="383" t="s">
        <v>498</v>
      </c>
      <c r="C47" s="102" t="s">
        <v>476</v>
      </c>
      <c r="D47" s="381" t="s">
        <v>505</v>
      </c>
      <c r="E47" s="78"/>
      <c r="F47" s="367">
        <v>2015</v>
      </c>
      <c r="G47" s="102" t="s">
        <v>508</v>
      </c>
      <c r="H47" s="384" t="s">
        <v>498</v>
      </c>
      <c r="I47" s="385" t="s">
        <v>428</v>
      </c>
    </row>
    <row r="48" spans="1:9" s="353" customFormat="1" ht="14.25">
      <c r="A48" s="357" t="s">
        <v>509</v>
      </c>
      <c r="B48" s="109" t="s">
        <v>424</v>
      </c>
      <c r="C48" s="102" t="s">
        <v>459</v>
      </c>
      <c r="D48" s="381" t="s">
        <v>510</v>
      </c>
      <c r="E48" s="78"/>
      <c r="F48" s="78"/>
      <c r="G48" s="370"/>
      <c r="H48" s="370"/>
      <c r="I48" s="370"/>
    </row>
    <row r="49" spans="1:12" s="353" customFormat="1" ht="2.1" customHeight="1">
      <c r="F49" s="363"/>
    </row>
    <row r="50" spans="1:12" s="353" customFormat="1" ht="14.25">
      <c r="A50" s="357" t="s">
        <v>511</v>
      </c>
      <c r="B50" s="385" t="s">
        <v>428</v>
      </c>
      <c r="C50" s="102" t="s">
        <v>510</v>
      </c>
      <c r="D50" s="102" t="s">
        <v>484</v>
      </c>
      <c r="E50" s="78"/>
      <c r="F50" s="367">
        <v>2016</v>
      </c>
      <c r="G50" s="386" t="s">
        <v>498</v>
      </c>
      <c r="H50" s="386" t="s">
        <v>512</v>
      </c>
      <c r="I50" s="102" t="s">
        <v>513</v>
      </c>
    </row>
    <row r="51" spans="1:12" s="353" customFormat="1" ht="14.25">
      <c r="A51" s="357" t="s">
        <v>514</v>
      </c>
      <c r="B51" s="384" t="s">
        <v>498</v>
      </c>
      <c r="C51" s="102" t="s">
        <v>512</v>
      </c>
      <c r="D51" s="102" t="s">
        <v>513</v>
      </c>
      <c r="E51" s="78"/>
      <c r="F51" s="78"/>
      <c r="G51" s="370"/>
      <c r="H51" s="370"/>
      <c r="I51" s="370"/>
    </row>
    <row r="52" spans="1:12" s="353" customFormat="1" ht="2.1" customHeight="1">
      <c r="F52" s="363"/>
    </row>
    <row r="53" spans="1:12" s="353" customFormat="1" ht="14.25">
      <c r="A53" s="357" t="s">
        <v>515</v>
      </c>
      <c r="B53" s="102" t="s">
        <v>516</v>
      </c>
      <c r="C53" s="102" t="s">
        <v>502</v>
      </c>
      <c r="D53" s="387" t="s">
        <v>498</v>
      </c>
      <c r="E53" s="78"/>
      <c r="F53" s="367">
        <v>2017</v>
      </c>
      <c r="G53" s="111" t="s">
        <v>503</v>
      </c>
      <c r="H53" s="111" t="s">
        <v>516</v>
      </c>
      <c r="I53" s="111" t="s">
        <v>498</v>
      </c>
    </row>
    <row r="54" spans="1:12" s="353" customFormat="1" ht="14.25">
      <c r="A54" s="357" t="s">
        <v>517</v>
      </c>
      <c r="B54" s="102" t="s">
        <v>484</v>
      </c>
      <c r="C54" s="386" t="s">
        <v>512</v>
      </c>
      <c r="D54" s="102" t="s">
        <v>505</v>
      </c>
      <c r="E54" s="78"/>
      <c r="F54" s="78"/>
      <c r="G54" s="370"/>
      <c r="H54" s="370"/>
      <c r="I54" s="370"/>
    </row>
    <row r="55" spans="1:12" s="353" customFormat="1" ht="2.1" customHeight="1">
      <c r="F55" s="363"/>
    </row>
    <row r="56" spans="1:12" s="353" customFormat="1" ht="14.25">
      <c r="A56" s="357" t="s">
        <v>518</v>
      </c>
      <c r="B56" s="102" t="s">
        <v>484</v>
      </c>
      <c r="C56" s="111" t="s">
        <v>503</v>
      </c>
      <c r="D56" s="111" t="s">
        <v>498</v>
      </c>
      <c r="E56" s="78"/>
      <c r="F56" s="357">
        <v>2018</v>
      </c>
      <c r="G56" s="102" t="s">
        <v>519</v>
      </c>
      <c r="H56" s="23" t="s">
        <v>462</v>
      </c>
      <c r="I56" s="376" t="s">
        <v>513</v>
      </c>
    </row>
    <row r="57" spans="1:12" s="353" customFormat="1" ht="14.25">
      <c r="A57" s="357" t="s">
        <v>520</v>
      </c>
      <c r="B57" s="111" t="s">
        <v>516</v>
      </c>
      <c r="C57" s="102" t="s">
        <v>521</v>
      </c>
      <c r="D57" s="102" t="s">
        <v>522</v>
      </c>
      <c r="E57" s="78"/>
      <c r="F57" s="78"/>
      <c r="G57" s="370"/>
      <c r="H57" s="370"/>
      <c r="I57" s="370"/>
    </row>
    <row r="58" spans="1:12" s="353" customFormat="1" ht="2.1" customHeight="1">
      <c r="F58" s="363"/>
    </row>
    <row r="59" spans="1:12" s="353" customFormat="1" ht="14.25">
      <c r="A59" s="357" t="s">
        <v>523</v>
      </c>
      <c r="B59" s="376" t="s">
        <v>524</v>
      </c>
      <c r="C59" s="102" t="s">
        <v>525</v>
      </c>
      <c r="D59" s="102" t="s">
        <v>526</v>
      </c>
      <c r="E59" s="78"/>
      <c r="F59" s="357" t="s">
        <v>523</v>
      </c>
      <c r="G59" s="379" t="s">
        <v>498</v>
      </c>
      <c r="H59" s="102" t="s">
        <v>512</v>
      </c>
      <c r="I59" s="102" t="s">
        <v>527</v>
      </c>
      <c r="J59" s="375" t="s">
        <v>382</v>
      </c>
      <c r="K59" s="375"/>
      <c r="L59" s="375"/>
    </row>
    <row r="60" spans="1:12" s="353" customFormat="1" ht="14.25">
      <c r="A60" s="357" t="s">
        <v>528</v>
      </c>
      <c r="B60" s="102" t="s">
        <v>527</v>
      </c>
      <c r="C60" s="102" t="s">
        <v>529</v>
      </c>
      <c r="D60" s="102" t="s">
        <v>502</v>
      </c>
      <c r="E60" s="78"/>
      <c r="F60" s="357" t="s">
        <v>528</v>
      </c>
      <c r="G60" s="380" t="s">
        <v>462</v>
      </c>
      <c r="H60" s="102" t="s">
        <v>530</v>
      </c>
      <c r="I60" s="102" t="s">
        <v>531</v>
      </c>
    </row>
    <row r="61" spans="1:12" ht="14.25">
      <c r="A61" s="357" t="s">
        <v>532</v>
      </c>
      <c r="B61" s="102" t="s">
        <v>527</v>
      </c>
      <c r="C61" s="376" t="s">
        <v>513</v>
      </c>
      <c r="D61" s="102" t="s">
        <v>529</v>
      </c>
      <c r="F61" s="357" t="s">
        <v>532</v>
      </c>
      <c r="G61" s="379" t="s">
        <v>498</v>
      </c>
      <c r="H61" s="380" t="s">
        <v>462</v>
      </c>
      <c r="I61" s="102" t="s">
        <v>530</v>
      </c>
    </row>
    <row r="62" spans="1:12" s="353" customFormat="1" ht="2.1" customHeight="1">
      <c r="F62" s="363"/>
    </row>
    <row r="63" spans="1:12" s="353" customFormat="1" ht="14.25">
      <c r="A63" s="357" t="s">
        <v>533</v>
      </c>
      <c r="B63" s="102" t="s">
        <v>516</v>
      </c>
      <c r="C63" s="379" t="s">
        <v>498</v>
      </c>
      <c r="D63" s="102" t="s">
        <v>173</v>
      </c>
      <c r="E63" s="78"/>
      <c r="F63" s="357" t="s">
        <v>533</v>
      </c>
      <c r="G63" s="381" t="s">
        <v>527</v>
      </c>
      <c r="H63" s="23" t="s">
        <v>462</v>
      </c>
      <c r="I63" s="23" t="s">
        <v>151</v>
      </c>
    </row>
    <row r="64" spans="1:12" s="353" customFormat="1" ht="14.25">
      <c r="A64" s="357" t="s">
        <v>534</v>
      </c>
      <c r="B64" s="106" t="s">
        <v>535</v>
      </c>
      <c r="C64" s="380" t="s">
        <v>462</v>
      </c>
      <c r="D64" s="23" t="s">
        <v>25</v>
      </c>
      <c r="E64" s="78"/>
      <c r="F64" s="357" t="s">
        <v>536</v>
      </c>
      <c r="G64" s="388" t="s">
        <v>537</v>
      </c>
      <c r="H64" s="23" t="s">
        <v>439</v>
      </c>
      <c r="I64" s="23" t="s">
        <v>428</v>
      </c>
    </row>
    <row r="65" spans="1:14" ht="14.25">
      <c r="A65" s="357" t="s">
        <v>538</v>
      </c>
      <c r="B65" s="106" t="s">
        <v>539</v>
      </c>
      <c r="C65" s="102" t="s">
        <v>476</v>
      </c>
      <c r="D65" s="379" t="s">
        <v>498</v>
      </c>
      <c r="F65" s="357" t="s">
        <v>538</v>
      </c>
      <c r="G65" s="388" t="s">
        <v>535</v>
      </c>
      <c r="H65" s="381" t="s">
        <v>527</v>
      </c>
      <c r="I65" s="23" t="s">
        <v>439</v>
      </c>
    </row>
    <row r="66" spans="1:14" s="353" customFormat="1" ht="2.1" customHeight="1">
      <c r="F66" s="363"/>
    </row>
    <row r="67" spans="1:14" s="353" customFormat="1" ht="14.25">
      <c r="A67" s="357" t="s">
        <v>540</v>
      </c>
      <c r="B67" s="388" t="s">
        <v>535</v>
      </c>
      <c r="C67" s="102" t="s">
        <v>541</v>
      </c>
      <c r="D67" s="381" t="s">
        <v>484</v>
      </c>
      <c r="E67" s="78"/>
      <c r="F67" s="357" t="s">
        <v>540</v>
      </c>
      <c r="G67" s="384" t="s">
        <v>542</v>
      </c>
      <c r="H67" s="106" t="s">
        <v>543</v>
      </c>
      <c r="I67" s="384" t="s">
        <v>544</v>
      </c>
      <c r="J67" s="375" t="s">
        <v>545</v>
      </c>
      <c r="K67" s="375"/>
      <c r="L67" s="375"/>
      <c r="M67" s="78"/>
      <c r="N67" s="78"/>
    </row>
    <row r="68" spans="1:14" s="353" customFormat="1" ht="14.25">
      <c r="A68" s="357" t="s">
        <v>546</v>
      </c>
      <c r="B68" s="102" t="s">
        <v>544</v>
      </c>
      <c r="C68" s="102" t="s">
        <v>516</v>
      </c>
      <c r="D68" s="102" t="s">
        <v>173</v>
      </c>
      <c r="E68" s="78"/>
      <c r="F68" s="357" t="s">
        <v>546</v>
      </c>
      <c r="G68" s="389" t="s">
        <v>539</v>
      </c>
      <c r="H68" s="102" t="s">
        <v>547</v>
      </c>
      <c r="I68" s="23" t="s">
        <v>439</v>
      </c>
      <c r="J68" s="78"/>
    </row>
    <row r="69" spans="1:14" ht="14.25">
      <c r="A69" s="357" t="s">
        <v>548</v>
      </c>
      <c r="B69" s="651"/>
      <c r="C69" s="652"/>
      <c r="D69" s="653"/>
      <c r="F69" s="357" t="s">
        <v>548</v>
      </c>
      <c r="G69" s="651"/>
      <c r="H69" s="652"/>
      <c r="I69" s="653"/>
      <c r="J69" s="375" t="s">
        <v>549</v>
      </c>
      <c r="K69" s="390"/>
    </row>
    <row r="70" spans="1:14" s="353" customFormat="1" ht="2.1" customHeight="1">
      <c r="F70" s="363"/>
    </row>
    <row r="71" spans="1:14" s="353" customFormat="1" ht="14.25">
      <c r="A71" s="357" t="s">
        <v>550</v>
      </c>
      <c r="B71" s="106" t="s">
        <v>542</v>
      </c>
      <c r="C71" s="389" t="s">
        <v>551</v>
      </c>
      <c r="D71" s="23" t="s">
        <v>462</v>
      </c>
      <c r="E71" s="78"/>
      <c r="F71" s="357" t="s">
        <v>552</v>
      </c>
      <c r="G71" s="391" t="s">
        <v>539</v>
      </c>
      <c r="H71" s="139" t="s">
        <v>553</v>
      </c>
      <c r="I71" s="106" t="s">
        <v>542</v>
      </c>
    </row>
    <row r="72" spans="1:14" s="353" customFormat="1" ht="14.25">
      <c r="A72" s="357" t="s">
        <v>554</v>
      </c>
      <c r="B72" s="105" t="s">
        <v>539</v>
      </c>
      <c r="C72" s="106" t="s">
        <v>555</v>
      </c>
      <c r="D72" s="106" t="s">
        <v>556</v>
      </c>
      <c r="E72" s="78"/>
      <c r="F72" s="357" t="s">
        <v>554</v>
      </c>
      <c r="G72" s="136" t="s">
        <v>557</v>
      </c>
      <c r="H72" s="139" t="s">
        <v>558</v>
      </c>
      <c r="I72" s="136" t="s">
        <v>559</v>
      </c>
    </row>
    <row r="73" spans="1:14" ht="14.25">
      <c r="A73" s="357" t="s">
        <v>560</v>
      </c>
      <c r="B73" s="389" t="s">
        <v>542</v>
      </c>
      <c r="C73" s="389" t="s">
        <v>539</v>
      </c>
      <c r="D73" s="106" t="s">
        <v>561</v>
      </c>
      <c r="F73" s="357" t="s">
        <v>560</v>
      </c>
      <c r="G73" s="136" t="s">
        <v>557</v>
      </c>
      <c r="H73" s="391" t="s">
        <v>539</v>
      </c>
      <c r="I73" s="139" t="s">
        <v>553</v>
      </c>
    </row>
    <row r="74" spans="1:14" s="353" customFormat="1" ht="2.1" customHeight="1">
      <c r="F74" s="363"/>
    </row>
    <row r="75" spans="1:14" s="353" customFormat="1" ht="14.25">
      <c r="A75" s="357" t="s">
        <v>562</v>
      </c>
      <c r="B75" s="106" t="s">
        <v>551</v>
      </c>
      <c r="C75" s="106" t="s">
        <v>345</v>
      </c>
      <c r="D75" s="23" t="s">
        <v>173</v>
      </c>
      <c r="E75" s="78"/>
      <c r="F75" s="357" t="s">
        <v>563</v>
      </c>
      <c r="G75" s="106" t="s">
        <v>564</v>
      </c>
      <c r="H75" s="392" t="s">
        <v>476</v>
      </c>
      <c r="I75" s="106" t="s">
        <v>565</v>
      </c>
    </row>
    <row r="76" spans="1:14" s="353" customFormat="1" ht="14.25">
      <c r="A76" s="357" t="s">
        <v>566</v>
      </c>
      <c r="B76" s="105" t="s">
        <v>462</v>
      </c>
      <c r="C76" s="391" t="s">
        <v>539</v>
      </c>
      <c r="D76" s="106" t="s">
        <v>476</v>
      </c>
      <c r="E76" s="78"/>
      <c r="F76" s="357" t="s">
        <v>567</v>
      </c>
      <c r="G76" s="393" t="s">
        <v>568</v>
      </c>
      <c r="H76" s="139" t="s">
        <v>553</v>
      </c>
      <c r="I76" s="138" t="s">
        <v>569</v>
      </c>
    </row>
    <row r="77" spans="1:14" ht="14.25">
      <c r="A77" s="357" t="s">
        <v>570</v>
      </c>
      <c r="B77" s="106" t="s">
        <v>462</v>
      </c>
      <c r="C77" s="106" t="s">
        <v>551</v>
      </c>
      <c r="D77" s="391" t="s">
        <v>539</v>
      </c>
      <c r="F77" s="357" t="s">
        <v>570</v>
      </c>
      <c r="G77" s="393" t="s">
        <v>568</v>
      </c>
      <c r="H77" s="106" t="s">
        <v>564</v>
      </c>
      <c r="I77" s="392" t="s">
        <v>476</v>
      </c>
    </row>
    <row r="78" spans="1:14" s="353" customFormat="1" ht="2.1" customHeight="1">
      <c r="F78" s="363"/>
    </row>
    <row r="79" spans="1:14" s="353" customFormat="1" ht="14.25">
      <c r="A79" s="357" t="s">
        <v>571</v>
      </c>
      <c r="B79" s="394" t="s">
        <v>539</v>
      </c>
      <c r="C79" s="23" t="s">
        <v>25</v>
      </c>
      <c r="D79" s="139" t="s">
        <v>558</v>
      </c>
      <c r="E79" s="78"/>
      <c r="F79" s="357">
        <v>2024</v>
      </c>
      <c r="G79" s="105" t="s">
        <v>539</v>
      </c>
      <c r="H79" s="139" t="s">
        <v>572</v>
      </c>
      <c r="I79" s="139" t="s">
        <v>476</v>
      </c>
      <c r="J79" s="375" t="s">
        <v>573</v>
      </c>
      <c r="K79" s="375"/>
      <c r="L79" s="375"/>
      <c r="M79" s="375"/>
    </row>
    <row r="80" spans="1:14" s="353" customFormat="1" ht="14.25">
      <c r="A80" s="357" t="s">
        <v>574</v>
      </c>
      <c r="B80" s="392" t="s">
        <v>476</v>
      </c>
      <c r="C80" s="106" t="s">
        <v>345</v>
      </c>
      <c r="D80" s="102" t="s">
        <v>544</v>
      </c>
      <c r="E80" s="78"/>
      <c r="F80" s="395"/>
      <c r="G80" s="396"/>
      <c r="H80" s="397"/>
      <c r="I80" s="396"/>
      <c r="K80" s="375" t="s">
        <v>575</v>
      </c>
      <c r="L80" s="375"/>
      <c r="M80" s="375"/>
    </row>
    <row r="81" spans="1:13" ht="14.25">
      <c r="A81" s="357" t="s">
        <v>576</v>
      </c>
      <c r="B81" s="392" t="s">
        <v>476</v>
      </c>
      <c r="C81" s="398" t="s">
        <v>539</v>
      </c>
      <c r="D81" s="23" t="s">
        <v>25</v>
      </c>
      <c r="F81" s="395"/>
      <c r="G81" s="396"/>
      <c r="H81" s="59"/>
      <c r="I81" s="397"/>
    </row>
    <row r="82" spans="1:13" s="353" customFormat="1" ht="2.1" customHeight="1">
      <c r="F82" s="363"/>
    </row>
    <row r="83" spans="1:13" s="353" customFormat="1" ht="14.25">
      <c r="A83" s="357" t="s">
        <v>577</v>
      </c>
      <c r="B83" s="105"/>
      <c r="C83" s="23"/>
      <c r="D83" s="139"/>
      <c r="E83" s="78"/>
      <c r="F83" s="357" t="s">
        <v>577</v>
      </c>
      <c r="G83" s="105"/>
      <c r="H83" s="139"/>
      <c r="I83" s="139"/>
      <c r="J83" s="78"/>
      <c r="K83" s="78"/>
      <c r="L83" s="78"/>
      <c r="M83" s="78"/>
    </row>
    <row r="84" spans="1:13" s="353" customFormat="1" ht="14.25">
      <c r="A84" s="357" t="s">
        <v>578</v>
      </c>
      <c r="B84" s="139"/>
      <c r="C84" s="106"/>
      <c r="D84" s="102"/>
      <c r="E84" s="78"/>
      <c r="F84" s="357" t="s">
        <v>578</v>
      </c>
      <c r="G84" s="138"/>
      <c r="H84" s="139"/>
      <c r="I84" s="138"/>
      <c r="J84" s="78"/>
      <c r="K84" s="78"/>
      <c r="L84" s="78"/>
      <c r="M84" s="78"/>
    </row>
    <row r="85" spans="1:13" ht="14.25">
      <c r="A85" s="357" t="s">
        <v>579</v>
      </c>
      <c r="B85" s="139"/>
      <c r="C85" s="106"/>
      <c r="D85" s="23"/>
      <c r="F85" s="357" t="s">
        <v>579</v>
      </c>
      <c r="G85" s="138"/>
      <c r="H85" s="106"/>
      <c r="I85" s="139"/>
      <c r="J85" s="95"/>
      <c r="K85" s="95"/>
      <c r="L85" s="95"/>
      <c r="M85" s="95"/>
    </row>
  </sheetData>
  <mergeCells count="2">
    <mergeCell ref="B69:D69"/>
    <mergeCell ref="G69:I69"/>
  </mergeCells>
  <phoneticPr fontId="1"/>
  <pageMargins left="0.39370078740157483" right="0.39370078740157483" top="0.78740157480314965" bottom="0.39370078740157483" header="0.51181102362204722" footer="0.51181102362204722"/>
  <pageSetup paperSize="9" scale="81" orientation="portrait" horizontalDpi="4294967293" vertic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U10  U9 リーグ星取表</vt:lpstr>
      <vt:lpstr>U10リーグ概要</vt:lpstr>
      <vt:lpstr>U9リーグ概要</vt:lpstr>
      <vt:lpstr>試合スケジュール </vt:lpstr>
      <vt:lpstr>警告・退場一覧表</vt:lpstr>
      <vt:lpstr>グランド空き時間使用予定</vt:lpstr>
      <vt:lpstr>U10 U9リーグ緊急連絡網</vt:lpstr>
      <vt:lpstr>令和7年度　参加チーム</vt:lpstr>
      <vt:lpstr>過去の成績</vt:lpstr>
      <vt:lpstr>特別ルール及びコート図</vt:lpstr>
      <vt:lpstr>Sheet1</vt:lpstr>
      <vt:lpstr>'U10  U9 リーグ星取表'!Print_Area</vt:lpstr>
      <vt:lpstr>'U10 U9リーグ緊急連絡網'!Print_Area</vt:lpstr>
      <vt:lpstr>U9リーグ概要!Print_Area</vt:lpstr>
      <vt:lpstr>グランド空き時間使用予定!Print_Area</vt:lpstr>
      <vt:lpstr>過去の成績!Print_Area</vt:lpstr>
      <vt:lpstr>警告・退場一覧表!Print_Area</vt:lpstr>
      <vt:lpstr>'試合スケジュール '!Print_Area</vt:lpstr>
      <vt:lpstr>特別ルール及びコート図!Print_Area</vt:lpstr>
      <vt:lpstr>'令和7年度　参加チーム'!Print_Area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小山多喜男</dc:creator>
  <cp:lastModifiedBy>小山多喜男</cp:lastModifiedBy>
  <cp:lastPrinted>2025-12-11T00:22:27Z</cp:lastPrinted>
  <dcterms:created xsi:type="dcterms:W3CDTF">2025-12-01T04:13:02Z</dcterms:created>
  <dcterms:modified xsi:type="dcterms:W3CDTF">2025-12-11T00:24:56Z</dcterms:modified>
</cp:coreProperties>
</file>